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-yamada\Desktop\弓道 記録\当日使用\"/>
    </mc:Choice>
  </mc:AlternateContent>
  <bookViews>
    <workbookView xWindow="0" yWindow="0" windowWidth="15480" windowHeight="7230" tabRatio="877" firstSheet="4" activeTab="12"/>
  </bookViews>
  <sheets>
    <sheet name="男子データ" sheetId="57" r:id="rId1"/>
    <sheet name="女子データ" sheetId="58" r:id="rId2"/>
    <sheet name="団体(男子)データ" sheetId="61" r:id="rId3"/>
    <sheet name="団体(女子)データ" sheetId="59" r:id="rId4"/>
    <sheet name="P4参加校" sheetId="21" r:id="rId5"/>
    <sheet name="P5名簿女" sheetId="22" r:id="rId6"/>
    <sheet name="P6名簿男" sheetId="46" r:id="rId7"/>
    <sheet name="P7女個①" sheetId="41" r:id="rId8"/>
    <sheet name="P8女個②" sheetId="48" r:id="rId9"/>
    <sheet name="P9男個①" sheetId="52" r:id="rId10"/>
    <sheet name="P10男個②" sheetId="53" r:id="rId11"/>
    <sheet name="P11女団予①" sheetId="64" r:id="rId12"/>
    <sheet name="P12女団予②" sheetId="66" r:id="rId13"/>
    <sheet name="P13男団予①" sheetId="62" r:id="rId14"/>
    <sheet name="P14男団予②" sheetId="65" r:id="rId15"/>
    <sheet name="P15女団決" sheetId="37" r:id="rId16"/>
    <sheet name="P16男団決" sheetId="50" r:id="rId17"/>
    <sheet name="P17成績" sheetId="51" r:id="rId18"/>
    <sheet name="P１8栄光団体" sheetId="27" r:id="rId19"/>
    <sheet name="P１9栄光個人" sheetId="29" r:id="rId20"/>
  </sheets>
  <definedNames>
    <definedName name="_xlnm.Print_Area" localSheetId="11">P11女団予①!$A$1:$AS$33</definedName>
    <definedName name="_xlnm.Print_Area" localSheetId="12">P12女団予②!$A$1:$AS$33</definedName>
    <definedName name="_xlnm.Print_Area" localSheetId="13">P13男団予①!$A$1:$AS$33</definedName>
    <definedName name="_xlnm.Print_Area" localSheetId="14">P14男団予②!$A$1:$AS$33</definedName>
    <definedName name="_xlnm.Print_Area" localSheetId="6">P6名簿男!$A$1:$T$29</definedName>
    <definedName name="_xlnm.Print_Area" localSheetId="0">男子データ!$A$1:$E$89</definedName>
    <definedName name="_xlnm.Print_Titles" localSheetId="1">女子データ!$1:$2</definedName>
    <definedName name="_xlnm.Print_Titles" localSheetId="0">男子データ!$1:$2</definedName>
    <definedName name="Z_C44DF888_D357_11D9_9FC7_0800460222F0_.wvu.PrintArea" localSheetId="4" hidden="1">P4参加校!$B$1:$I$16</definedName>
    <definedName name="Z_C44DF888_D357_11D9_9FC7_0800460222F0_.wvu.PrintArea" localSheetId="5" hidden="1">P5名簿女!$A$2:$G$28</definedName>
    <definedName name="Z_C44DF888_D357_11D9_9FC7_0800460222F0_.wvu.PrintArea" localSheetId="6" hidden="1">P6名簿男!$A$2:$G$30</definedName>
  </definedNames>
  <calcPr calcId="152511"/>
</workbook>
</file>

<file path=xl/calcChain.xml><?xml version="1.0" encoding="utf-8"?>
<calcChain xmlns="http://schemas.openxmlformats.org/spreadsheetml/2006/main">
  <c r="AK3" i="62" l="1"/>
  <c r="AD3" i="62"/>
  <c r="W3" i="62"/>
  <c r="P3" i="62"/>
  <c r="I3" i="62"/>
  <c r="B3" i="62"/>
  <c r="AK3" i="65"/>
  <c r="AD3" i="65"/>
  <c r="W3" i="65"/>
  <c r="P3" i="65"/>
  <c r="I67" i="61"/>
  <c r="I60" i="61"/>
  <c r="I53" i="61"/>
  <c r="I46" i="61"/>
  <c r="I39" i="61"/>
  <c r="I32" i="61"/>
  <c r="I25" i="61"/>
  <c r="I18" i="61"/>
  <c r="I4" i="61"/>
  <c r="I11" i="61"/>
  <c r="Q3" i="48"/>
  <c r="N3" i="48"/>
  <c r="AK25" i="41"/>
  <c r="F66" i="58" l="1"/>
  <c r="F65" i="58"/>
  <c r="F64" i="58"/>
  <c r="F63" i="58"/>
  <c r="F62" i="58"/>
  <c r="F61" i="58"/>
  <c r="F59" i="58"/>
  <c r="F57" i="58"/>
  <c r="F56" i="58"/>
  <c r="F55" i="58"/>
  <c r="F53" i="58"/>
  <c r="F52" i="58"/>
  <c r="F51" i="58"/>
  <c r="F50" i="58"/>
  <c r="F49" i="58"/>
  <c r="F48" i="58"/>
  <c r="F47" i="58"/>
  <c r="F46" i="58"/>
  <c r="F45" i="58"/>
  <c r="F44" i="58"/>
  <c r="F43" i="58"/>
  <c r="F42" i="58"/>
  <c r="F41" i="58"/>
  <c r="F40" i="58"/>
  <c r="F39" i="58"/>
  <c r="F38" i="58"/>
  <c r="F37" i="58"/>
  <c r="F36" i="58"/>
  <c r="F35" i="58"/>
  <c r="F34" i="58"/>
  <c r="F33" i="58"/>
  <c r="F32" i="58"/>
  <c r="F31" i="58"/>
  <c r="F30" i="58"/>
  <c r="F29" i="58"/>
  <c r="F28" i="58"/>
  <c r="F27" i="58"/>
  <c r="F26" i="58"/>
  <c r="F25" i="58"/>
  <c r="F24" i="58"/>
  <c r="F23" i="58"/>
  <c r="F22" i="58"/>
  <c r="F21" i="58"/>
  <c r="F20" i="58"/>
  <c r="F19" i="58"/>
  <c r="F18" i="58"/>
  <c r="F17" i="58"/>
  <c r="F16" i="58"/>
  <c r="F15" i="58"/>
  <c r="F14" i="58"/>
  <c r="F12" i="58"/>
  <c r="F11" i="58"/>
  <c r="F10" i="58"/>
  <c r="F9" i="58"/>
  <c r="F7" i="58"/>
  <c r="F6" i="58"/>
  <c r="F5" i="58"/>
  <c r="F4" i="58"/>
  <c r="F3" i="58"/>
  <c r="G64" i="58"/>
  <c r="G63" i="58"/>
  <c r="G62" i="58"/>
  <c r="G61" i="58"/>
  <c r="G59" i="58"/>
  <c r="P3" i="48" s="1"/>
  <c r="G57" i="58"/>
  <c r="S3" i="48" s="1"/>
  <c r="G56" i="58"/>
  <c r="T3" i="48" s="1"/>
  <c r="G55" i="58"/>
  <c r="U3" i="48" s="1"/>
  <c r="G53" i="58"/>
  <c r="W3" i="48" s="1"/>
  <c r="G52" i="58"/>
  <c r="X3" i="48" s="1"/>
  <c r="G51" i="58"/>
  <c r="Y3" i="48" s="1"/>
  <c r="G50" i="58"/>
  <c r="Z3" i="48" s="1"/>
  <c r="G49" i="58"/>
  <c r="AA3" i="48" s="1"/>
  <c r="G48" i="58"/>
  <c r="AB3" i="48" s="1"/>
  <c r="G47" i="58"/>
  <c r="AC3" i="48" s="1"/>
  <c r="G46" i="58"/>
  <c r="AD3" i="48" s="1"/>
  <c r="G45" i="58"/>
  <c r="AE3" i="48" s="1"/>
  <c r="G44" i="58"/>
  <c r="AF3" i="48" s="1"/>
  <c r="G43" i="58"/>
  <c r="AG3" i="48" s="1"/>
  <c r="G42" i="58"/>
  <c r="AH3" i="48" s="1"/>
  <c r="G41" i="58"/>
  <c r="AI3" i="48" s="1"/>
  <c r="G40" i="58"/>
  <c r="AJ3" i="48" s="1"/>
  <c r="G39" i="58"/>
  <c r="AK3" i="48" s="1"/>
  <c r="G38" i="58"/>
  <c r="B3" i="41" s="1"/>
  <c r="G37" i="58"/>
  <c r="C3" i="41" s="1"/>
  <c r="G36" i="58"/>
  <c r="D3" i="41" s="1"/>
  <c r="G35" i="58"/>
  <c r="E3" i="41" s="1"/>
  <c r="G34" i="58"/>
  <c r="F3" i="41" s="1"/>
  <c r="G33" i="58"/>
  <c r="G3" i="41" s="1"/>
  <c r="G32" i="58"/>
  <c r="H3" i="41" s="1"/>
  <c r="G31" i="58"/>
  <c r="I3" i="41" s="1"/>
  <c r="G30" i="58"/>
  <c r="J3" i="41" s="1"/>
  <c r="G29" i="58"/>
  <c r="K3" i="41" s="1"/>
  <c r="G28" i="58"/>
  <c r="L3" i="41" s="1"/>
  <c r="G27" i="58"/>
  <c r="M3" i="41" s="1"/>
  <c r="G26" i="58"/>
  <c r="N3" i="41" s="1"/>
  <c r="G25" i="58"/>
  <c r="O3" i="41" s="1"/>
  <c r="G24" i="58"/>
  <c r="P3" i="41" s="1"/>
  <c r="G23" i="58"/>
  <c r="Q3" i="41" s="1"/>
  <c r="G22" i="58"/>
  <c r="R3" i="41" s="1"/>
  <c r="G21" i="58"/>
  <c r="S3" i="41" s="1"/>
  <c r="G20" i="58"/>
  <c r="T3" i="41" s="1"/>
  <c r="G19" i="58"/>
  <c r="U3" i="41" s="1"/>
  <c r="G18" i="58"/>
  <c r="V3" i="41" s="1"/>
  <c r="G17" i="58"/>
  <c r="W3" i="41" s="1"/>
  <c r="G16" i="58"/>
  <c r="X3" i="41" s="1"/>
  <c r="G15" i="58"/>
  <c r="Y3" i="41" s="1"/>
  <c r="G14" i="58"/>
  <c r="Z3" i="41" s="1"/>
  <c r="G12" i="58"/>
  <c r="AB3" i="41" s="1"/>
  <c r="G11" i="58"/>
  <c r="AC3" i="41" s="1"/>
  <c r="G10" i="58"/>
  <c r="AD3" i="41" s="1"/>
  <c r="G9" i="58"/>
  <c r="AE3" i="41" s="1"/>
  <c r="G7" i="58"/>
  <c r="AG3" i="41" s="1"/>
  <c r="G6" i="58"/>
  <c r="AH3" i="41" s="1"/>
  <c r="G5" i="58"/>
  <c r="AI3" i="41" s="1"/>
  <c r="G4" i="58"/>
  <c r="AJ3" i="41" s="1"/>
  <c r="G3" i="58"/>
  <c r="AK3" i="41" s="1"/>
  <c r="G63" i="57"/>
  <c r="F63" i="57"/>
  <c r="F62" i="57"/>
  <c r="F60" i="57"/>
  <c r="F66" i="57" l="1"/>
  <c r="F44" i="57"/>
  <c r="F43" i="57"/>
  <c r="F42" i="57"/>
  <c r="F41" i="57"/>
  <c r="F40" i="57"/>
  <c r="B3" i="53"/>
  <c r="C3" i="53"/>
  <c r="D3" i="53"/>
  <c r="E3" i="53"/>
  <c r="F3" i="53"/>
  <c r="G3" i="53"/>
  <c r="H3" i="53"/>
  <c r="K3" i="53"/>
  <c r="N3" i="53"/>
  <c r="Q3" i="53"/>
  <c r="AK25" i="52"/>
  <c r="G39" i="57"/>
  <c r="AK3" i="53" s="1"/>
  <c r="G40" i="57"/>
  <c r="AJ3" i="53" s="1"/>
  <c r="G41" i="57"/>
  <c r="AI3" i="53" s="1"/>
  <c r="G42" i="57"/>
  <c r="AH3" i="53" s="1"/>
  <c r="G43" i="57"/>
  <c r="AG3" i="53" s="1"/>
  <c r="G44" i="57"/>
  <c r="AF3" i="53" s="1"/>
  <c r="G62" i="57"/>
  <c r="L3" i="53" s="1"/>
  <c r="J3" i="53"/>
  <c r="F39" i="57"/>
  <c r="AK26" i="52"/>
  <c r="L11" i="21" l="1"/>
  <c r="L10" i="21"/>
  <c r="L9" i="21"/>
  <c r="L8" i="21"/>
  <c r="L7" i="21"/>
  <c r="L6" i="21"/>
  <c r="L5" i="21"/>
  <c r="P13" i="21"/>
  <c r="P12" i="21"/>
  <c r="P11" i="21"/>
  <c r="P10" i="21"/>
  <c r="P9" i="21"/>
  <c r="P8" i="21"/>
  <c r="P7" i="21"/>
  <c r="P6" i="21"/>
  <c r="P5" i="21"/>
  <c r="AK31" i="62"/>
  <c r="AK26" i="41" l="1"/>
  <c r="AK31" i="65"/>
  <c r="AD31" i="65"/>
  <c r="W31" i="65"/>
  <c r="P31" i="65"/>
  <c r="AK30" i="65"/>
  <c r="AD30" i="65"/>
  <c r="W30" i="65"/>
  <c r="P30" i="65"/>
  <c r="B30" i="62"/>
  <c r="I30" i="62"/>
  <c r="P30" i="62"/>
  <c r="W30" i="62"/>
  <c r="AD30" i="62"/>
  <c r="B31" i="62"/>
  <c r="I31" i="62"/>
  <c r="P31" i="62"/>
  <c r="W31" i="62"/>
  <c r="AD31" i="62"/>
  <c r="AK30" i="62"/>
  <c r="AK31" i="66"/>
  <c r="AD31" i="66"/>
  <c r="W31" i="66"/>
  <c r="P31" i="66"/>
  <c r="AK30" i="66"/>
  <c r="AD30" i="66"/>
  <c r="W30" i="66"/>
  <c r="P30" i="66"/>
  <c r="B30" i="64"/>
  <c r="I30" i="64"/>
  <c r="P30" i="64"/>
  <c r="W30" i="64"/>
  <c r="AD30" i="64"/>
  <c r="B31" i="64"/>
  <c r="I31" i="64"/>
  <c r="P31" i="64"/>
  <c r="W31" i="64"/>
  <c r="AD31" i="64"/>
  <c r="AK31" i="64"/>
  <c r="AK30" i="64"/>
  <c r="AQ28" i="66" l="1"/>
  <c r="AP28" i="66" l="1"/>
  <c r="AO28" i="66"/>
  <c r="AN28" i="66"/>
  <c r="AM28" i="66"/>
  <c r="AL28" i="66"/>
  <c r="AK28" i="66"/>
  <c r="AJ28" i="66"/>
  <c r="AI28" i="66"/>
  <c r="AH28" i="66"/>
  <c r="AG28" i="66"/>
  <c r="AF28" i="66"/>
  <c r="AE28" i="66"/>
  <c r="AD28" i="66"/>
  <c r="AC28" i="66"/>
  <c r="AB28" i="66"/>
  <c r="AA28" i="66"/>
  <c r="Z28" i="66"/>
  <c r="Y28" i="66"/>
  <c r="X28" i="66"/>
  <c r="W28" i="66"/>
  <c r="V28" i="66"/>
  <c r="U28" i="66"/>
  <c r="T28" i="66"/>
  <c r="S28" i="66"/>
  <c r="R28" i="66"/>
  <c r="Q28" i="66"/>
  <c r="P28" i="66"/>
  <c r="AQ27" i="66"/>
  <c r="AP27" i="66"/>
  <c r="AO27" i="66"/>
  <c r="AN27" i="66"/>
  <c r="AM27" i="66"/>
  <c r="AL27" i="66"/>
  <c r="AK27" i="66"/>
  <c r="AJ27" i="66"/>
  <c r="AI27" i="66"/>
  <c r="AH27" i="66"/>
  <c r="AG27" i="66"/>
  <c r="AF27" i="66"/>
  <c r="AE27" i="66"/>
  <c r="AD27" i="66"/>
  <c r="AC27" i="66"/>
  <c r="AB27" i="66"/>
  <c r="AA27" i="66"/>
  <c r="Z27" i="66"/>
  <c r="Y27" i="66"/>
  <c r="X27" i="66"/>
  <c r="W27" i="66"/>
  <c r="V27" i="66"/>
  <c r="U27" i="66"/>
  <c r="T27" i="66"/>
  <c r="S27" i="66"/>
  <c r="R27" i="66"/>
  <c r="Q27" i="66"/>
  <c r="P27" i="66"/>
  <c r="AQ21" i="66"/>
  <c r="AP21" i="66"/>
  <c r="AO21" i="66"/>
  <c r="AN21" i="66"/>
  <c r="AM21" i="66"/>
  <c r="AK21" i="66"/>
  <c r="AJ21" i="66"/>
  <c r="AI21" i="66"/>
  <c r="AH21" i="66"/>
  <c r="AG21" i="66"/>
  <c r="AF21" i="66"/>
  <c r="AD21" i="66"/>
  <c r="AC21" i="66"/>
  <c r="AB21" i="66"/>
  <c r="AA21" i="66"/>
  <c r="Z21" i="66"/>
  <c r="Y21" i="66"/>
  <c r="W21" i="66"/>
  <c r="V21" i="66"/>
  <c r="U21" i="66"/>
  <c r="T21" i="66"/>
  <c r="S21" i="66"/>
  <c r="R21" i="66"/>
  <c r="P21" i="66"/>
  <c r="AQ15" i="66"/>
  <c r="AP15" i="66"/>
  <c r="AO15" i="66"/>
  <c r="AN15" i="66"/>
  <c r="AM15" i="66"/>
  <c r="AK15" i="66"/>
  <c r="AJ15" i="66"/>
  <c r="AI15" i="66"/>
  <c r="AH15" i="66"/>
  <c r="AG15" i="66"/>
  <c r="AF15" i="66"/>
  <c r="AD15" i="66"/>
  <c r="AC15" i="66"/>
  <c r="AB15" i="66"/>
  <c r="AA15" i="66"/>
  <c r="Z15" i="66"/>
  <c r="Y15" i="66"/>
  <c r="W15" i="66"/>
  <c r="V15" i="66"/>
  <c r="U15" i="66"/>
  <c r="T15" i="66"/>
  <c r="S15" i="66"/>
  <c r="R15" i="66"/>
  <c r="P15" i="66"/>
  <c r="AQ9" i="66"/>
  <c r="AP9" i="66"/>
  <c r="AO9" i="66"/>
  <c r="AN9" i="66"/>
  <c r="AM9" i="66"/>
  <c r="AK9" i="66"/>
  <c r="AJ9" i="66"/>
  <c r="AI9" i="66"/>
  <c r="AH9" i="66"/>
  <c r="AG9" i="66"/>
  <c r="AF9" i="66"/>
  <c r="AD9" i="66"/>
  <c r="AC9" i="66"/>
  <c r="AB9" i="66"/>
  <c r="AA9" i="66"/>
  <c r="Z9" i="66"/>
  <c r="Y9" i="66"/>
  <c r="W9" i="66"/>
  <c r="V9" i="66"/>
  <c r="U9" i="66"/>
  <c r="T9" i="66"/>
  <c r="S9" i="66"/>
  <c r="R9" i="66"/>
  <c r="P9" i="66"/>
  <c r="AK4" i="66"/>
  <c r="H46" i="59" s="1"/>
  <c r="I46" i="59" s="1"/>
  <c r="AK3" i="66" s="1"/>
  <c r="AD4" i="66"/>
  <c r="W4" i="66"/>
  <c r="P4" i="66"/>
  <c r="AQ28" i="65"/>
  <c r="AP28" i="65"/>
  <c r="AO28" i="65"/>
  <c r="AN28" i="65"/>
  <c r="AM28" i="65"/>
  <c r="AL28" i="65"/>
  <c r="AK28" i="65"/>
  <c r="AJ28" i="65"/>
  <c r="AI28" i="65"/>
  <c r="AH28" i="65"/>
  <c r="AG28" i="65"/>
  <c r="AF28" i="65"/>
  <c r="AE28" i="65"/>
  <c r="AD28" i="65"/>
  <c r="AC28" i="65"/>
  <c r="AB28" i="65"/>
  <c r="AA28" i="65"/>
  <c r="Z28" i="65"/>
  <c r="Y28" i="65"/>
  <c r="X28" i="65"/>
  <c r="W28" i="65"/>
  <c r="V28" i="65"/>
  <c r="U28" i="65"/>
  <c r="T28" i="65"/>
  <c r="S28" i="65"/>
  <c r="R28" i="65"/>
  <c r="Q28" i="65"/>
  <c r="P28" i="65"/>
  <c r="AQ27" i="65"/>
  <c r="AP27" i="65"/>
  <c r="AO27" i="65"/>
  <c r="AN27" i="65"/>
  <c r="AM27" i="65"/>
  <c r="AL27" i="65"/>
  <c r="AK27" i="65"/>
  <c r="AJ27" i="65"/>
  <c r="AI27" i="65"/>
  <c r="AH27" i="65"/>
  <c r="AG27" i="65"/>
  <c r="AF27" i="65"/>
  <c r="AE27" i="65"/>
  <c r="AD27" i="65"/>
  <c r="AC27" i="65"/>
  <c r="AB27" i="65"/>
  <c r="AA27" i="65"/>
  <c r="Z27" i="65"/>
  <c r="Y27" i="65"/>
  <c r="X27" i="65"/>
  <c r="W27" i="65"/>
  <c r="V27" i="65"/>
  <c r="U27" i="65"/>
  <c r="T27" i="65"/>
  <c r="S27" i="65"/>
  <c r="R27" i="65"/>
  <c r="Q27" i="65"/>
  <c r="P27" i="65"/>
  <c r="AQ21" i="65"/>
  <c r="AP21" i="65"/>
  <c r="AO21" i="65"/>
  <c r="AN21" i="65"/>
  <c r="AM21" i="65"/>
  <c r="AK21" i="65"/>
  <c r="AJ21" i="65"/>
  <c r="AD4" i="65" s="1"/>
  <c r="H53" i="61" s="1"/>
  <c r="AI21" i="65"/>
  <c r="AH21" i="65"/>
  <c r="AG21" i="65"/>
  <c r="AF21" i="65"/>
  <c r="AD21" i="65"/>
  <c r="AC21" i="65"/>
  <c r="AB21" i="65"/>
  <c r="AA21" i="65"/>
  <c r="Z21" i="65"/>
  <c r="Y21" i="65"/>
  <c r="W21" i="65"/>
  <c r="V21" i="65"/>
  <c r="U21" i="65"/>
  <c r="T21" i="65"/>
  <c r="S21" i="65"/>
  <c r="R21" i="65"/>
  <c r="P21" i="65"/>
  <c r="AQ15" i="65"/>
  <c r="AP15" i="65"/>
  <c r="AO15" i="65"/>
  <c r="AN15" i="65"/>
  <c r="AM15" i="65"/>
  <c r="AK15" i="65"/>
  <c r="AJ15" i="65"/>
  <c r="AI15" i="65"/>
  <c r="AH15" i="65"/>
  <c r="AG15" i="65"/>
  <c r="AF15" i="65"/>
  <c r="AD15" i="65"/>
  <c r="AC15" i="65"/>
  <c r="AB15" i="65"/>
  <c r="AA15" i="65"/>
  <c r="Z15" i="65"/>
  <c r="Y15" i="65"/>
  <c r="W15" i="65"/>
  <c r="V15" i="65"/>
  <c r="U15" i="65"/>
  <c r="T15" i="65"/>
  <c r="S15" i="65"/>
  <c r="R15" i="65"/>
  <c r="P15" i="65"/>
  <c r="AQ9" i="65"/>
  <c r="AP9" i="65"/>
  <c r="AO9" i="65"/>
  <c r="AN9" i="65"/>
  <c r="AM9" i="65"/>
  <c r="AK9" i="65"/>
  <c r="AJ9" i="65"/>
  <c r="AI9" i="65"/>
  <c r="AH9" i="65"/>
  <c r="AG9" i="65"/>
  <c r="AF9" i="65"/>
  <c r="AD9" i="65"/>
  <c r="AC9" i="65"/>
  <c r="AB9" i="65"/>
  <c r="AA9" i="65"/>
  <c r="Z9" i="65"/>
  <c r="Y9" i="65"/>
  <c r="W9" i="65"/>
  <c r="V9" i="65"/>
  <c r="U9" i="65"/>
  <c r="T9" i="65"/>
  <c r="S9" i="65"/>
  <c r="R9" i="65"/>
  <c r="P9" i="65"/>
  <c r="AK4" i="65"/>
  <c r="H46" i="61" s="1"/>
  <c r="W4" i="65"/>
  <c r="H60" i="61" s="1"/>
  <c r="P4" i="65"/>
  <c r="B28" i="64"/>
  <c r="C28" i="64"/>
  <c r="D28" i="64"/>
  <c r="E28" i="64"/>
  <c r="F28" i="64"/>
  <c r="G28" i="64"/>
  <c r="H28" i="64"/>
  <c r="I28" i="64"/>
  <c r="J28" i="64"/>
  <c r="K28" i="64"/>
  <c r="L28" i="64"/>
  <c r="M28" i="64"/>
  <c r="N28" i="64"/>
  <c r="O28" i="64"/>
  <c r="P28" i="64"/>
  <c r="Q28" i="64"/>
  <c r="R28" i="64"/>
  <c r="S28" i="64"/>
  <c r="T28" i="64"/>
  <c r="U28" i="64"/>
  <c r="V28" i="64"/>
  <c r="W28" i="64"/>
  <c r="X28" i="64"/>
  <c r="Y28" i="64"/>
  <c r="Z28" i="64"/>
  <c r="AA28" i="64"/>
  <c r="AB28" i="64"/>
  <c r="AC28" i="64"/>
  <c r="AD28" i="64"/>
  <c r="AE28" i="64"/>
  <c r="AF28" i="64"/>
  <c r="AG28" i="64"/>
  <c r="AH28" i="64"/>
  <c r="AI28" i="64"/>
  <c r="AJ28" i="64"/>
  <c r="AK28" i="64"/>
  <c r="AL28" i="64"/>
  <c r="AM28" i="64"/>
  <c r="AN28" i="64"/>
  <c r="AO28" i="64"/>
  <c r="AP28" i="64"/>
  <c r="B27" i="64"/>
  <c r="C27" i="64"/>
  <c r="D27" i="64"/>
  <c r="E27" i="64"/>
  <c r="F27" i="64"/>
  <c r="G27" i="64"/>
  <c r="H27" i="64"/>
  <c r="I27" i="64"/>
  <c r="J27" i="64"/>
  <c r="K27" i="64"/>
  <c r="L27" i="64"/>
  <c r="M27" i="64"/>
  <c r="N27" i="64"/>
  <c r="O27" i="64"/>
  <c r="P27" i="64"/>
  <c r="Q27" i="64"/>
  <c r="R27" i="64"/>
  <c r="S27" i="64"/>
  <c r="T27" i="64"/>
  <c r="U27" i="64"/>
  <c r="V27" i="64"/>
  <c r="W27" i="64"/>
  <c r="X27" i="64"/>
  <c r="Y27" i="64"/>
  <c r="Z27" i="64"/>
  <c r="AA27" i="64"/>
  <c r="AB27" i="64"/>
  <c r="AC27" i="64"/>
  <c r="AD27" i="64"/>
  <c r="AE27" i="64"/>
  <c r="AF27" i="64"/>
  <c r="AG27" i="64"/>
  <c r="AH27" i="64"/>
  <c r="AI27" i="64"/>
  <c r="AJ27" i="64"/>
  <c r="AK27" i="64"/>
  <c r="AL27" i="64"/>
  <c r="AM27" i="64"/>
  <c r="AN27" i="64"/>
  <c r="AO27" i="64"/>
  <c r="AP27" i="64"/>
  <c r="AQ28" i="64"/>
  <c r="AQ27" i="64"/>
  <c r="AQ21" i="64"/>
  <c r="AP21" i="64"/>
  <c r="AO21" i="64"/>
  <c r="AN21" i="64"/>
  <c r="AM21" i="64"/>
  <c r="AK21" i="64"/>
  <c r="AJ21" i="64"/>
  <c r="AI21" i="64"/>
  <c r="AH21" i="64"/>
  <c r="AG21" i="64"/>
  <c r="AF21" i="64"/>
  <c r="AD21" i="64"/>
  <c r="AC21" i="64"/>
  <c r="AB21" i="64"/>
  <c r="AA21" i="64"/>
  <c r="Z21" i="64"/>
  <c r="Y21" i="64"/>
  <c r="W21" i="64"/>
  <c r="V21" i="64"/>
  <c r="P4" i="64" s="1"/>
  <c r="H25" i="59" s="1"/>
  <c r="U21" i="64"/>
  <c r="T21" i="64"/>
  <c r="S21" i="64"/>
  <c r="R21" i="64"/>
  <c r="P21" i="64"/>
  <c r="O21" i="64"/>
  <c r="I4" i="64" s="1"/>
  <c r="H32" i="59" s="1"/>
  <c r="N21" i="64"/>
  <c r="M21" i="64"/>
  <c r="L21" i="64"/>
  <c r="K21" i="64"/>
  <c r="I21" i="64"/>
  <c r="H21" i="64"/>
  <c r="B4" i="64" s="1"/>
  <c r="H39" i="59" s="1"/>
  <c r="I39" i="59" s="1"/>
  <c r="B3" i="64" s="1"/>
  <c r="G21" i="64"/>
  <c r="F21" i="64"/>
  <c r="E21" i="64"/>
  <c r="D21" i="64"/>
  <c r="B21" i="64"/>
  <c r="AQ15" i="64"/>
  <c r="AP15" i="64"/>
  <c r="AO15" i="64"/>
  <c r="AN15" i="64"/>
  <c r="AM15" i="64"/>
  <c r="AK15" i="64"/>
  <c r="AJ15" i="64"/>
  <c r="AI15" i="64"/>
  <c r="AH15" i="64"/>
  <c r="AG15" i="64"/>
  <c r="AF15" i="64"/>
  <c r="AD15" i="64"/>
  <c r="AC15" i="64"/>
  <c r="AB15" i="64"/>
  <c r="AA15" i="64"/>
  <c r="Z15" i="64"/>
  <c r="Y15" i="64"/>
  <c r="W15" i="64"/>
  <c r="V15" i="64"/>
  <c r="U15" i="64"/>
  <c r="T15" i="64"/>
  <c r="S15" i="64"/>
  <c r="R15" i="64"/>
  <c r="P15" i="64"/>
  <c r="O15" i="64"/>
  <c r="N15" i="64"/>
  <c r="M15" i="64"/>
  <c r="L15" i="64"/>
  <c r="K15" i="64"/>
  <c r="I15" i="64"/>
  <c r="H15" i="64"/>
  <c r="G15" i="64"/>
  <c r="F15" i="64"/>
  <c r="E15" i="64"/>
  <c r="D15" i="64"/>
  <c r="B15" i="64"/>
  <c r="AQ9" i="64"/>
  <c r="AP9" i="64"/>
  <c r="AO9" i="64"/>
  <c r="AN9" i="64"/>
  <c r="AM9" i="64"/>
  <c r="AK9" i="64"/>
  <c r="AJ9" i="64"/>
  <c r="AI9" i="64"/>
  <c r="AH9" i="64"/>
  <c r="AG9" i="64"/>
  <c r="AF9" i="64"/>
  <c r="AD9" i="64"/>
  <c r="AC9" i="64"/>
  <c r="AB9" i="64"/>
  <c r="AA9" i="64"/>
  <c r="Z9" i="64"/>
  <c r="Y9" i="64"/>
  <c r="W9" i="64"/>
  <c r="V9" i="64"/>
  <c r="U9" i="64"/>
  <c r="T9" i="64"/>
  <c r="S9" i="64"/>
  <c r="R9" i="64"/>
  <c r="P9" i="64"/>
  <c r="O9" i="64"/>
  <c r="N9" i="64"/>
  <c r="M9" i="64"/>
  <c r="L9" i="64"/>
  <c r="K9" i="64"/>
  <c r="I9" i="64"/>
  <c r="H9" i="64"/>
  <c r="G9" i="64"/>
  <c r="F9" i="64"/>
  <c r="E9" i="64"/>
  <c r="D9" i="64"/>
  <c r="B9" i="64"/>
  <c r="AK4" i="64"/>
  <c r="H4" i="59" s="1"/>
  <c r="B28" i="62"/>
  <c r="C28" i="62"/>
  <c r="D28" i="62"/>
  <c r="E28" i="62"/>
  <c r="F28" i="62"/>
  <c r="G28" i="62"/>
  <c r="H28" i="62"/>
  <c r="I28" i="62"/>
  <c r="J28" i="62"/>
  <c r="K28" i="62"/>
  <c r="L28" i="62"/>
  <c r="M28" i="62"/>
  <c r="N28" i="62"/>
  <c r="O28" i="62"/>
  <c r="P28" i="62"/>
  <c r="Q28" i="62"/>
  <c r="R28" i="62"/>
  <c r="S28" i="62"/>
  <c r="T28" i="62"/>
  <c r="U28" i="62"/>
  <c r="V28" i="62"/>
  <c r="W28" i="62"/>
  <c r="X28" i="62"/>
  <c r="Y28" i="62"/>
  <c r="Z28" i="62"/>
  <c r="AA28" i="62"/>
  <c r="AB28" i="62"/>
  <c r="AC28" i="62"/>
  <c r="AD28" i="62"/>
  <c r="AE28" i="62"/>
  <c r="AF28" i="62"/>
  <c r="AG28" i="62"/>
  <c r="AH28" i="62"/>
  <c r="AI28" i="62"/>
  <c r="AJ28" i="62"/>
  <c r="AK28" i="62"/>
  <c r="AL28" i="62"/>
  <c r="AM28" i="62"/>
  <c r="AN28" i="62"/>
  <c r="AO28" i="62"/>
  <c r="AP28" i="62"/>
  <c r="AQ28" i="62"/>
  <c r="B27" i="62"/>
  <c r="C27" i="62"/>
  <c r="D27" i="62"/>
  <c r="E27" i="62"/>
  <c r="F27" i="62"/>
  <c r="G27" i="62"/>
  <c r="H27" i="62"/>
  <c r="I27" i="62"/>
  <c r="J27" i="62"/>
  <c r="K27" i="62"/>
  <c r="L27" i="62"/>
  <c r="M27" i="62"/>
  <c r="N27" i="62"/>
  <c r="O27" i="62"/>
  <c r="P27" i="62"/>
  <c r="Q27" i="62"/>
  <c r="R27" i="62"/>
  <c r="S27" i="62"/>
  <c r="T27" i="62"/>
  <c r="U27" i="62"/>
  <c r="V27" i="62"/>
  <c r="W27" i="62"/>
  <c r="X27" i="62"/>
  <c r="Y27" i="62"/>
  <c r="Z27" i="62"/>
  <c r="AA27" i="62"/>
  <c r="AB27" i="62"/>
  <c r="AC27" i="62"/>
  <c r="AD27" i="62"/>
  <c r="AE27" i="62"/>
  <c r="AF27" i="62"/>
  <c r="AG27" i="62"/>
  <c r="AH27" i="62"/>
  <c r="AI27" i="62"/>
  <c r="AJ27" i="62"/>
  <c r="AK27" i="62"/>
  <c r="AM27" i="62"/>
  <c r="AN27" i="62"/>
  <c r="AO27" i="62"/>
  <c r="AP27" i="62"/>
  <c r="AQ27" i="62"/>
  <c r="AL27" i="62"/>
  <c r="AQ21" i="62"/>
  <c r="AP21" i="62"/>
  <c r="AO21" i="62"/>
  <c r="AN21" i="62"/>
  <c r="AM21" i="62"/>
  <c r="AK21" i="62"/>
  <c r="AJ21" i="62"/>
  <c r="AI21" i="62"/>
  <c r="AH21" i="62"/>
  <c r="AG21" i="62"/>
  <c r="AF21" i="62"/>
  <c r="AD21" i="62"/>
  <c r="AC21" i="62"/>
  <c r="AB21" i="62"/>
  <c r="AA21" i="62"/>
  <c r="Z21" i="62"/>
  <c r="Y21" i="62"/>
  <c r="W21" i="62"/>
  <c r="V21" i="62"/>
  <c r="U21" i="62"/>
  <c r="T21" i="62"/>
  <c r="S21" i="62"/>
  <c r="R21" i="62"/>
  <c r="P21" i="62"/>
  <c r="O21" i="62"/>
  <c r="N21" i="62"/>
  <c r="M21" i="62"/>
  <c r="L21" i="62"/>
  <c r="K21" i="62"/>
  <c r="I21" i="62"/>
  <c r="H21" i="62"/>
  <c r="G21" i="62"/>
  <c r="F21" i="62"/>
  <c r="E21" i="62"/>
  <c r="D21" i="62"/>
  <c r="B21" i="62"/>
  <c r="AQ15" i="62"/>
  <c r="AP15" i="62"/>
  <c r="AO15" i="62"/>
  <c r="AN15" i="62"/>
  <c r="AM15" i="62"/>
  <c r="AK15" i="62"/>
  <c r="AJ15" i="62"/>
  <c r="AI15" i="62"/>
  <c r="AH15" i="62"/>
  <c r="AG15" i="62"/>
  <c r="AF15" i="62"/>
  <c r="AD15" i="62"/>
  <c r="AC15" i="62"/>
  <c r="AB15" i="62"/>
  <c r="AA15" i="62"/>
  <c r="Z15" i="62"/>
  <c r="Y15" i="62"/>
  <c r="W15" i="62"/>
  <c r="V15" i="62"/>
  <c r="U15" i="62"/>
  <c r="T15" i="62"/>
  <c r="S15" i="62"/>
  <c r="R15" i="62"/>
  <c r="P15" i="62"/>
  <c r="O15" i="62"/>
  <c r="I4" i="62" s="1"/>
  <c r="H32" i="61" s="1"/>
  <c r="N15" i="62"/>
  <c r="M15" i="62"/>
  <c r="L15" i="62"/>
  <c r="K15" i="62"/>
  <c r="I15" i="62"/>
  <c r="H15" i="62"/>
  <c r="G15" i="62"/>
  <c r="F15" i="62"/>
  <c r="E15" i="62"/>
  <c r="D15" i="62"/>
  <c r="B15" i="62"/>
  <c r="AQ9" i="62"/>
  <c r="AP9" i="62"/>
  <c r="AO9" i="62"/>
  <c r="AN9" i="62"/>
  <c r="AM9" i="62"/>
  <c r="AK9" i="62"/>
  <c r="AJ9" i="62"/>
  <c r="AI9" i="62"/>
  <c r="AH9" i="62"/>
  <c r="AG9" i="62"/>
  <c r="AF9" i="62"/>
  <c r="AD9" i="62"/>
  <c r="AC9" i="62"/>
  <c r="AB9" i="62"/>
  <c r="AA9" i="62"/>
  <c r="Z9" i="62"/>
  <c r="Y9" i="62"/>
  <c r="W9" i="62"/>
  <c r="V9" i="62"/>
  <c r="U9" i="62"/>
  <c r="T9" i="62"/>
  <c r="S9" i="62"/>
  <c r="R9" i="62"/>
  <c r="P9" i="62"/>
  <c r="O9" i="62"/>
  <c r="N9" i="62"/>
  <c r="M9" i="62"/>
  <c r="L9" i="62"/>
  <c r="K9" i="62"/>
  <c r="I9" i="62"/>
  <c r="H9" i="62"/>
  <c r="G9" i="62"/>
  <c r="F9" i="62"/>
  <c r="E9" i="62"/>
  <c r="D9" i="62"/>
  <c r="B9" i="62"/>
  <c r="AK4" i="62"/>
  <c r="H4" i="61" s="1"/>
  <c r="AD4" i="62"/>
  <c r="H11" i="61" s="1"/>
  <c r="W4" i="62"/>
  <c r="H18" i="61" s="1"/>
  <c r="B4" i="62"/>
  <c r="H39" i="61" s="1"/>
  <c r="P4" i="62" l="1"/>
  <c r="H25" i="61" s="1"/>
  <c r="I32" i="59"/>
  <c r="I3" i="64" s="1"/>
  <c r="I25" i="59"/>
  <c r="P3" i="64" s="1"/>
  <c r="W4" i="64"/>
  <c r="H18" i="59" s="1"/>
  <c r="AD4" i="64"/>
  <c r="H11" i="59" s="1"/>
  <c r="I11" i="59" s="1"/>
  <c r="AD3" i="64" s="1"/>
  <c r="AK25" i="48"/>
  <c r="AJ25" i="48"/>
  <c r="AI25" i="48"/>
  <c r="AH25" i="48"/>
  <c r="AG25" i="48"/>
  <c r="AF25" i="48"/>
  <c r="AE25" i="48"/>
  <c r="AD25" i="48"/>
  <c r="AC25" i="48"/>
  <c r="AB25" i="48"/>
  <c r="AA25" i="48"/>
  <c r="Z25" i="48"/>
  <c r="Y25" i="48"/>
  <c r="X25" i="48"/>
  <c r="W25" i="48"/>
  <c r="V25" i="48"/>
  <c r="U25" i="48"/>
  <c r="T25" i="48"/>
  <c r="S25" i="48"/>
  <c r="R25" i="48"/>
  <c r="Q25" i="48"/>
  <c r="P25" i="48"/>
  <c r="O25" i="48"/>
  <c r="N25" i="48"/>
  <c r="M25" i="48"/>
  <c r="L25" i="48"/>
  <c r="K25" i="48"/>
  <c r="J25" i="48"/>
  <c r="I25" i="48"/>
  <c r="H25" i="48"/>
  <c r="G25" i="48"/>
  <c r="F25" i="48"/>
  <c r="E25" i="48"/>
  <c r="D25" i="48"/>
  <c r="C25" i="48"/>
  <c r="B25" i="48"/>
  <c r="AK26" i="48"/>
  <c r="AJ26" i="48"/>
  <c r="AI26" i="48"/>
  <c r="AH26" i="48"/>
  <c r="AG26" i="48"/>
  <c r="AF26" i="48"/>
  <c r="AE26" i="48"/>
  <c r="AD26" i="48"/>
  <c r="AC26" i="48"/>
  <c r="AB26" i="48"/>
  <c r="AA26" i="48"/>
  <c r="Z26" i="48"/>
  <c r="Y26" i="48"/>
  <c r="X26" i="48"/>
  <c r="W26" i="48"/>
  <c r="V26" i="48"/>
  <c r="U26" i="48"/>
  <c r="T26" i="48"/>
  <c r="S26" i="48"/>
  <c r="R26" i="48"/>
  <c r="Q26" i="48"/>
  <c r="P26" i="48"/>
  <c r="O26" i="48"/>
  <c r="N26" i="48"/>
  <c r="M26" i="48"/>
  <c r="L26" i="48"/>
  <c r="K26" i="48"/>
  <c r="J26" i="48"/>
  <c r="I26" i="48"/>
  <c r="H26" i="48"/>
  <c r="G26" i="48"/>
  <c r="F26" i="48"/>
  <c r="E26" i="48"/>
  <c r="D26" i="48"/>
  <c r="C26" i="48"/>
  <c r="B26" i="48"/>
  <c r="AJ25" i="41"/>
  <c r="AI25" i="41"/>
  <c r="AH25" i="41"/>
  <c r="AG25" i="41"/>
  <c r="AF25" i="41"/>
  <c r="AE25" i="41"/>
  <c r="AD25" i="41"/>
  <c r="AC25" i="41"/>
  <c r="AB25" i="41"/>
  <c r="AA25" i="41"/>
  <c r="Z25" i="41"/>
  <c r="Y25" i="41"/>
  <c r="X25" i="41"/>
  <c r="W25" i="41"/>
  <c r="V25" i="41"/>
  <c r="U25" i="41"/>
  <c r="T25" i="41"/>
  <c r="S25" i="41"/>
  <c r="R25" i="41"/>
  <c r="Q25" i="41"/>
  <c r="P25" i="41"/>
  <c r="O25" i="41"/>
  <c r="N25" i="41"/>
  <c r="M25" i="41"/>
  <c r="L25" i="41"/>
  <c r="K25" i="41"/>
  <c r="J25" i="41"/>
  <c r="I25" i="41"/>
  <c r="AJ26" i="41"/>
  <c r="AI26" i="41"/>
  <c r="AH26" i="41"/>
  <c r="AG26" i="41"/>
  <c r="AF26" i="41"/>
  <c r="AE26" i="41"/>
  <c r="AD26" i="41"/>
  <c r="AC26" i="41"/>
  <c r="AB26" i="41"/>
  <c r="AA26" i="41"/>
  <c r="Z26" i="41"/>
  <c r="Y26" i="41"/>
  <c r="X26" i="41"/>
  <c r="W26" i="41"/>
  <c r="V26" i="41"/>
  <c r="U26" i="41"/>
  <c r="T26" i="41"/>
  <c r="S26" i="41"/>
  <c r="R26" i="41"/>
  <c r="Q26" i="41"/>
  <c r="P26" i="41"/>
  <c r="O26" i="41"/>
  <c r="N26" i="41"/>
  <c r="M26" i="41"/>
  <c r="L26" i="41"/>
  <c r="K26" i="41"/>
  <c r="J26" i="41"/>
  <c r="I26" i="41"/>
  <c r="H26" i="41"/>
  <c r="G26" i="41"/>
  <c r="F26" i="41"/>
  <c r="E26" i="41"/>
  <c r="D26" i="41"/>
  <c r="C26" i="41"/>
  <c r="B26" i="41"/>
  <c r="H25" i="41"/>
  <c r="G25" i="41"/>
  <c r="F25" i="41"/>
  <c r="E25" i="41"/>
  <c r="D25" i="41"/>
  <c r="C25" i="41"/>
  <c r="B25" i="41"/>
  <c r="AK26" i="53"/>
  <c r="AJ26" i="53"/>
  <c r="AI26" i="53"/>
  <c r="AH26" i="53"/>
  <c r="AG26" i="53"/>
  <c r="AF26" i="53"/>
  <c r="AE26" i="53"/>
  <c r="AD26" i="53"/>
  <c r="AC26" i="53"/>
  <c r="AB26" i="53"/>
  <c r="AA26" i="53"/>
  <c r="Z26" i="53"/>
  <c r="Y26" i="53"/>
  <c r="X26" i="53"/>
  <c r="W26" i="53"/>
  <c r="V26" i="53"/>
  <c r="U26" i="53"/>
  <c r="T26" i="53"/>
  <c r="S26" i="53"/>
  <c r="R26" i="53"/>
  <c r="Q26" i="53"/>
  <c r="P26" i="53"/>
  <c r="O26" i="53"/>
  <c r="N26" i="53"/>
  <c r="M26" i="53"/>
  <c r="L26" i="53"/>
  <c r="K26" i="53"/>
  <c r="J26" i="53"/>
  <c r="I26" i="53"/>
  <c r="H26" i="53"/>
  <c r="G26" i="53"/>
  <c r="F26" i="53"/>
  <c r="E26" i="53"/>
  <c r="D26" i="53"/>
  <c r="C26" i="53"/>
  <c r="B26" i="53"/>
  <c r="AK25" i="53"/>
  <c r="AJ25" i="53"/>
  <c r="AI25" i="53"/>
  <c r="AH25" i="53"/>
  <c r="AG25" i="53"/>
  <c r="AF25" i="53"/>
  <c r="AE25" i="53"/>
  <c r="AD25" i="53"/>
  <c r="AC25" i="53"/>
  <c r="AB25" i="53"/>
  <c r="AA25" i="53"/>
  <c r="Z25" i="53"/>
  <c r="Y25" i="53"/>
  <c r="X25" i="53"/>
  <c r="W25" i="53"/>
  <c r="V25" i="53"/>
  <c r="U25" i="53"/>
  <c r="T25" i="53"/>
  <c r="S25" i="53"/>
  <c r="R25" i="53"/>
  <c r="Q25" i="53"/>
  <c r="P25" i="53"/>
  <c r="O25" i="53"/>
  <c r="N25" i="53"/>
  <c r="M25" i="53"/>
  <c r="L25" i="53"/>
  <c r="K25" i="53"/>
  <c r="J25" i="53"/>
  <c r="I25" i="53"/>
  <c r="H25" i="53"/>
  <c r="G25" i="53"/>
  <c r="F25" i="53"/>
  <c r="E25" i="53"/>
  <c r="D25" i="53"/>
  <c r="C25" i="53"/>
  <c r="B25" i="53"/>
  <c r="AI26" i="52"/>
  <c r="AH26" i="52"/>
  <c r="AG26" i="52"/>
  <c r="AF26" i="52"/>
  <c r="AE26" i="52"/>
  <c r="AD26" i="52"/>
  <c r="AC26" i="52"/>
  <c r="AB26" i="52"/>
  <c r="AA26" i="52"/>
  <c r="Z26" i="52"/>
  <c r="Y26" i="52"/>
  <c r="X26" i="52"/>
  <c r="W26" i="52"/>
  <c r="V26" i="52"/>
  <c r="U26" i="52"/>
  <c r="T26" i="52"/>
  <c r="S26" i="52"/>
  <c r="R26" i="52"/>
  <c r="Q26" i="52"/>
  <c r="P26" i="52"/>
  <c r="O26" i="52"/>
  <c r="N26" i="52"/>
  <c r="M26" i="52"/>
  <c r="L26" i="52"/>
  <c r="K26" i="52"/>
  <c r="J26" i="52"/>
  <c r="I26" i="52"/>
  <c r="H26" i="52"/>
  <c r="G26" i="52"/>
  <c r="F26" i="52"/>
  <c r="E26" i="52"/>
  <c r="D26" i="52"/>
  <c r="C26" i="52"/>
  <c r="AJ25" i="52"/>
  <c r="AI25" i="52"/>
  <c r="AH25" i="52"/>
  <c r="AG25" i="52"/>
  <c r="AF25" i="52"/>
  <c r="AE25" i="52"/>
  <c r="AD25" i="52"/>
  <c r="AC25" i="52"/>
  <c r="AB25" i="52"/>
  <c r="AA25" i="52"/>
  <c r="Z25" i="52"/>
  <c r="Y25" i="52"/>
  <c r="X25" i="52"/>
  <c r="W25" i="52"/>
  <c r="V25" i="52"/>
  <c r="U25" i="52"/>
  <c r="T25" i="52"/>
  <c r="S25" i="52"/>
  <c r="R25" i="52"/>
  <c r="Q25" i="52"/>
  <c r="P25" i="52"/>
  <c r="O25" i="52"/>
  <c r="N25" i="52"/>
  <c r="M25" i="52"/>
  <c r="L25" i="52"/>
  <c r="K25" i="52"/>
  <c r="J25" i="52"/>
  <c r="I25" i="52"/>
  <c r="H25" i="52"/>
  <c r="G25" i="52"/>
  <c r="F25" i="52"/>
  <c r="E25" i="52"/>
  <c r="D25" i="52"/>
  <c r="C25" i="52"/>
  <c r="AJ26" i="52"/>
  <c r="B26" i="52"/>
  <c r="B25" i="52"/>
  <c r="I4" i="59" l="1"/>
  <c r="AK3" i="64" s="1"/>
  <c r="I18" i="59"/>
  <c r="W3" i="64" s="1"/>
  <c r="AK27" i="48"/>
  <c r="AJ27" i="48"/>
  <c r="AI27" i="48"/>
  <c r="AH27" i="48"/>
  <c r="AG27" i="48"/>
  <c r="AF27" i="48"/>
  <c r="AE27" i="48"/>
  <c r="AD27" i="48"/>
  <c r="AC27" i="48"/>
  <c r="AB27" i="48"/>
  <c r="AA27" i="48"/>
  <c r="Z27" i="48"/>
  <c r="Y27" i="48"/>
  <c r="X27" i="48"/>
  <c r="W27" i="48"/>
  <c r="V27" i="48"/>
  <c r="U27" i="48"/>
  <c r="T27" i="48"/>
  <c r="S27" i="48"/>
  <c r="R27" i="48"/>
  <c r="Q27" i="48"/>
  <c r="P27" i="48"/>
  <c r="O27" i="48"/>
  <c r="N27" i="48"/>
  <c r="M27" i="48"/>
  <c r="L27" i="48"/>
  <c r="K27" i="48"/>
  <c r="J27" i="48"/>
  <c r="I27" i="48"/>
  <c r="H27" i="48"/>
  <c r="G27" i="48"/>
  <c r="F27" i="48"/>
  <c r="E27" i="48"/>
  <c r="D27" i="48"/>
  <c r="C27" i="48"/>
  <c r="B27" i="48"/>
  <c r="AK27" i="41"/>
  <c r="AJ27" i="41"/>
  <c r="AI27" i="41"/>
  <c r="AH27" i="41"/>
  <c r="AG27" i="41"/>
  <c r="AF27" i="41"/>
  <c r="AE27" i="41"/>
  <c r="AD27" i="41"/>
  <c r="AC27" i="41"/>
  <c r="AB27" i="41"/>
  <c r="AA27" i="41"/>
  <c r="Z27" i="41"/>
  <c r="Y27" i="41"/>
  <c r="X27" i="41"/>
  <c r="W27" i="41"/>
  <c r="V27" i="41"/>
  <c r="U27" i="41"/>
  <c r="T27" i="41"/>
  <c r="S27" i="41"/>
  <c r="R27" i="41"/>
  <c r="Q27" i="41"/>
  <c r="P27" i="41"/>
  <c r="O27" i="41"/>
  <c r="N27" i="41"/>
  <c r="M27" i="41"/>
  <c r="L27" i="41"/>
  <c r="K27" i="41"/>
  <c r="J27" i="41"/>
  <c r="I27" i="41"/>
  <c r="H27" i="41"/>
  <c r="G27" i="41"/>
  <c r="F27" i="41"/>
  <c r="E27" i="41"/>
  <c r="D27" i="41"/>
  <c r="C27" i="41"/>
  <c r="B27" i="41"/>
  <c r="AK27" i="53"/>
  <c r="AJ27" i="53"/>
  <c r="AI27" i="53"/>
  <c r="AH27" i="53"/>
  <c r="AG27" i="53"/>
  <c r="AF27" i="53"/>
  <c r="AE27" i="53"/>
  <c r="AD27" i="53"/>
  <c r="AC27" i="53"/>
  <c r="AB27" i="53"/>
  <c r="AA27" i="53"/>
  <c r="Z27" i="53"/>
  <c r="Y27" i="53"/>
  <c r="X27" i="53"/>
  <c r="W27" i="53"/>
  <c r="V27" i="53"/>
  <c r="U27" i="53"/>
  <c r="T27" i="53"/>
  <c r="S27" i="53"/>
  <c r="R27" i="53"/>
  <c r="Q27" i="53"/>
  <c r="P27" i="53"/>
  <c r="O27" i="53"/>
  <c r="N27" i="53"/>
  <c r="M27" i="53"/>
  <c r="L27" i="53"/>
  <c r="K27" i="53"/>
  <c r="J27" i="53"/>
  <c r="I27" i="53"/>
  <c r="H27" i="53"/>
  <c r="G27" i="53"/>
  <c r="F27" i="53"/>
  <c r="E27" i="53"/>
  <c r="D27" i="53"/>
  <c r="C27" i="53"/>
  <c r="B27" i="53"/>
  <c r="AK27" i="52"/>
  <c r="AJ27" i="52"/>
  <c r="AI27" i="52"/>
  <c r="AH27" i="52"/>
  <c r="AG27" i="52"/>
  <c r="AF27" i="52"/>
  <c r="AE27" i="52"/>
  <c r="AD27" i="52"/>
  <c r="AC27" i="52"/>
  <c r="AB27" i="52"/>
  <c r="AA27" i="52"/>
  <c r="Z27" i="52"/>
  <c r="Y27" i="52"/>
  <c r="X27" i="52"/>
  <c r="W27" i="52"/>
  <c r="V27" i="52"/>
  <c r="U27" i="52"/>
  <c r="T27" i="52"/>
  <c r="S27" i="52"/>
  <c r="R27" i="52"/>
  <c r="Q27" i="52"/>
  <c r="P27" i="52"/>
  <c r="O27" i="52"/>
  <c r="N27" i="52"/>
  <c r="M27" i="52"/>
  <c r="L27" i="52"/>
  <c r="K27" i="52"/>
  <c r="J27" i="52"/>
  <c r="I27" i="52"/>
  <c r="H27" i="52"/>
  <c r="G27" i="52"/>
  <c r="F27" i="52"/>
  <c r="E27" i="52"/>
  <c r="D27" i="52"/>
  <c r="C27" i="52"/>
  <c r="B27" i="52"/>
  <c r="Y20" i="53" l="1"/>
  <c r="X20" i="53"/>
  <c r="W20" i="53"/>
  <c r="V20" i="53"/>
  <c r="U20" i="53"/>
  <c r="T20" i="53"/>
  <c r="S20" i="53"/>
  <c r="R20" i="53"/>
  <c r="Q20" i="53"/>
  <c r="P20" i="53"/>
  <c r="O20" i="53"/>
  <c r="N20" i="53"/>
  <c r="Y15" i="53"/>
  <c r="X15" i="53"/>
  <c r="W15" i="53"/>
  <c r="V15" i="53"/>
  <c r="U15" i="53"/>
  <c r="T15" i="53"/>
  <c r="S15" i="53"/>
  <c r="R15" i="53"/>
  <c r="Q15" i="53"/>
  <c r="Q9" i="53" s="1"/>
  <c r="P15" i="53"/>
  <c r="O15" i="53"/>
  <c r="O9" i="53" s="1"/>
  <c r="N15" i="53"/>
  <c r="M20" i="53"/>
  <c r="L20" i="53"/>
  <c r="K20" i="53"/>
  <c r="J20" i="53"/>
  <c r="I20" i="53"/>
  <c r="H20" i="53"/>
  <c r="G20" i="53"/>
  <c r="F20" i="53"/>
  <c r="E20" i="53"/>
  <c r="D20" i="53"/>
  <c r="C20" i="53"/>
  <c r="B20" i="53"/>
  <c r="M15" i="53"/>
  <c r="L15" i="53"/>
  <c r="L9" i="53" s="1"/>
  <c r="K15" i="53"/>
  <c r="K9" i="53" s="1"/>
  <c r="F65" i="57" s="1"/>
  <c r="J15" i="53"/>
  <c r="I15" i="53"/>
  <c r="H15" i="53"/>
  <c r="G15" i="53"/>
  <c r="F15" i="53"/>
  <c r="E15" i="53"/>
  <c r="D15" i="53"/>
  <c r="C15" i="53"/>
  <c r="B15" i="53"/>
  <c r="M10" i="53"/>
  <c r="L10" i="53"/>
  <c r="K10" i="53"/>
  <c r="J10" i="53"/>
  <c r="I10" i="53"/>
  <c r="H10" i="53"/>
  <c r="G10" i="53"/>
  <c r="F10" i="53"/>
  <c r="E10" i="53"/>
  <c r="D10" i="53"/>
  <c r="C10" i="53"/>
  <c r="B10" i="53"/>
  <c r="M9" i="53"/>
  <c r="F61" i="57" s="1"/>
  <c r="H9" i="53"/>
  <c r="G9" i="53"/>
  <c r="F9" i="53"/>
  <c r="E9" i="53"/>
  <c r="D9" i="53"/>
  <c r="C9" i="53"/>
  <c r="B9" i="53"/>
  <c r="Y10" i="53"/>
  <c r="X10" i="53"/>
  <c r="W10" i="53"/>
  <c r="V10" i="53"/>
  <c r="U10" i="53"/>
  <c r="T10" i="53"/>
  <c r="S10" i="53"/>
  <c r="R10" i="53"/>
  <c r="Q10" i="53"/>
  <c r="P10" i="53"/>
  <c r="O10" i="53"/>
  <c r="N10" i="53"/>
  <c r="N9" i="53"/>
  <c r="M20" i="48"/>
  <c r="L20" i="48"/>
  <c r="K20" i="48"/>
  <c r="J20" i="48"/>
  <c r="I20" i="48"/>
  <c r="H20" i="48"/>
  <c r="G20" i="48"/>
  <c r="F20" i="48"/>
  <c r="E20" i="48"/>
  <c r="D20" i="48"/>
  <c r="C20" i="48"/>
  <c r="B20" i="48"/>
  <c r="M15" i="48"/>
  <c r="L15" i="48"/>
  <c r="K15" i="48"/>
  <c r="J15" i="48"/>
  <c r="J9" i="48" s="1"/>
  <c r="I15" i="48"/>
  <c r="I9" i="48" s="1"/>
  <c r="H15" i="48"/>
  <c r="G15" i="48"/>
  <c r="F15" i="48"/>
  <c r="E15" i="48"/>
  <c r="D15" i="48"/>
  <c r="C15" i="48"/>
  <c r="B15" i="48"/>
  <c r="Y20" i="48"/>
  <c r="X20" i="48"/>
  <c r="W20" i="48"/>
  <c r="V20" i="48"/>
  <c r="U20" i="48"/>
  <c r="T20" i="48"/>
  <c r="S20" i="48"/>
  <c r="R20" i="48"/>
  <c r="Q20" i="48"/>
  <c r="P20" i="48"/>
  <c r="O20" i="48"/>
  <c r="N20" i="48"/>
  <c r="Y15" i="48"/>
  <c r="X15" i="48"/>
  <c r="W15" i="48"/>
  <c r="V15" i="48"/>
  <c r="U15" i="48"/>
  <c r="T15" i="48"/>
  <c r="S15" i="48"/>
  <c r="S9" i="48" s="1"/>
  <c r="R15" i="48"/>
  <c r="R9" i="48" s="1"/>
  <c r="F58" i="58" s="1"/>
  <c r="G58" i="58" s="1"/>
  <c r="R3" i="48" s="1"/>
  <c r="Q15" i="48"/>
  <c r="P15" i="48"/>
  <c r="O15" i="48"/>
  <c r="O9" i="48" s="1"/>
  <c r="F60" i="58" s="1"/>
  <c r="N15" i="48"/>
  <c r="M10" i="48"/>
  <c r="L10" i="48"/>
  <c r="K10" i="48"/>
  <c r="J10" i="48"/>
  <c r="I10" i="48"/>
  <c r="H10" i="48"/>
  <c r="G10" i="48"/>
  <c r="F10" i="48"/>
  <c r="E10" i="48"/>
  <c r="D10" i="48"/>
  <c r="C10" i="48"/>
  <c r="B10" i="48"/>
  <c r="M9" i="48"/>
  <c r="L9" i="48"/>
  <c r="K9" i="48"/>
  <c r="H9" i="48"/>
  <c r="G9" i="48"/>
  <c r="F9" i="48"/>
  <c r="E9" i="48"/>
  <c r="D9" i="48"/>
  <c r="C9" i="48"/>
  <c r="B9" i="48"/>
  <c r="Y10" i="48"/>
  <c r="X10" i="48"/>
  <c r="W10" i="48"/>
  <c r="V10" i="48"/>
  <c r="U10" i="48"/>
  <c r="T10" i="48"/>
  <c r="S10" i="48"/>
  <c r="R10" i="48"/>
  <c r="Q10" i="48"/>
  <c r="P10" i="48"/>
  <c r="O10" i="48"/>
  <c r="N10" i="48"/>
  <c r="W9" i="48"/>
  <c r="T9" i="48"/>
  <c r="AG34" i="50"/>
  <c r="AB34" i="50"/>
  <c r="P34" i="50"/>
  <c r="K34" i="50"/>
  <c r="AD21" i="50"/>
  <c r="Y21" i="50"/>
  <c r="M21" i="50"/>
  <c r="H21" i="50"/>
  <c r="U8" i="50"/>
  <c r="P8" i="50"/>
  <c r="AK10" i="48"/>
  <c r="AJ10" i="48"/>
  <c r="AI10" i="48"/>
  <c r="AH10" i="48"/>
  <c r="AG10" i="48"/>
  <c r="AF10" i="48"/>
  <c r="AE10" i="48"/>
  <c r="AD10" i="48"/>
  <c r="AC10" i="48"/>
  <c r="AB10" i="48"/>
  <c r="AA10" i="48"/>
  <c r="Z10" i="48"/>
  <c r="AK15" i="48"/>
  <c r="AK9" i="48" s="1"/>
  <c r="AJ15" i="48"/>
  <c r="AI15" i="48"/>
  <c r="AI9" i="48" s="1"/>
  <c r="AH15" i="48"/>
  <c r="AH9" i="48" s="1"/>
  <c r="AG15" i="48"/>
  <c r="AF15" i="48"/>
  <c r="AE15" i="48"/>
  <c r="AD15" i="48"/>
  <c r="AD9" i="48" s="1"/>
  <c r="AC15" i="48"/>
  <c r="AB15" i="48"/>
  <c r="AA15" i="48"/>
  <c r="AA9" i="48" s="1"/>
  <c r="Z15" i="48"/>
  <c r="Z9" i="48" s="1"/>
  <c r="AK20" i="48"/>
  <c r="AJ20" i="48"/>
  <c r="AJ9" i="48" s="1"/>
  <c r="AI20" i="48"/>
  <c r="AH20" i="48"/>
  <c r="AG20" i="48"/>
  <c r="AF20" i="48"/>
  <c r="AF9" i="48" s="1"/>
  <c r="AE20" i="48"/>
  <c r="AE9" i="48" s="1"/>
  <c r="AD20" i="48"/>
  <c r="AC20" i="48"/>
  <c r="AC9" i="48" s="1"/>
  <c r="AB20" i="48"/>
  <c r="AB9" i="48" s="1"/>
  <c r="AA20" i="48"/>
  <c r="Z20" i="48"/>
  <c r="AK20" i="53"/>
  <c r="AJ20" i="53"/>
  <c r="AI20" i="53"/>
  <c r="AH20" i="53"/>
  <c r="AG20" i="53"/>
  <c r="AF20" i="53"/>
  <c r="AE20" i="53"/>
  <c r="AD20" i="53"/>
  <c r="AC20" i="53"/>
  <c r="AB20" i="53"/>
  <c r="AA20" i="53"/>
  <c r="Z20" i="53"/>
  <c r="AK15" i="53"/>
  <c r="AJ15" i="53"/>
  <c r="AI15" i="53"/>
  <c r="AH15" i="53"/>
  <c r="AG15" i="53"/>
  <c r="AF15" i="53"/>
  <c r="AE15" i="53"/>
  <c r="AD15" i="53"/>
  <c r="AC15" i="53"/>
  <c r="AB15" i="53"/>
  <c r="AA15" i="53"/>
  <c r="Z15" i="53"/>
  <c r="AK10" i="53"/>
  <c r="AJ10" i="53"/>
  <c r="AI10" i="53"/>
  <c r="AH10" i="53"/>
  <c r="AG10" i="53"/>
  <c r="AF10" i="53"/>
  <c r="AE10" i="53"/>
  <c r="AD10" i="53"/>
  <c r="AC10" i="53"/>
  <c r="AB10" i="53"/>
  <c r="AA10" i="53"/>
  <c r="Z10" i="53"/>
  <c r="AK9" i="53"/>
  <c r="AK20" i="52"/>
  <c r="AJ20" i="52"/>
  <c r="AI20" i="52"/>
  <c r="AH20" i="52"/>
  <c r="AG20" i="52"/>
  <c r="AF20" i="52"/>
  <c r="AE20" i="52"/>
  <c r="AD20" i="52"/>
  <c r="AC20" i="52"/>
  <c r="AB20" i="52"/>
  <c r="AA20" i="52"/>
  <c r="Z20" i="52"/>
  <c r="Y20" i="52"/>
  <c r="X20" i="52"/>
  <c r="W20" i="52"/>
  <c r="V20" i="52"/>
  <c r="U20" i="52"/>
  <c r="T20" i="52"/>
  <c r="S20" i="52"/>
  <c r="R20" i="52"/>
  <c r="Q20" i="52"/>
  <c r="P20" i="52"/>
  <c r="O20" i="52"/>
  <c r="N20" i="52"/>
  <c r="M20" i="52"/>
  <c r="L20" i="52"/>
  <c r="K20" i="52"/>
  <c r="J20" i="52"/>
  <c r="I20" i="52"/>
  <c r="H20" i="52"/>
  <c r="G20" i="52"/>
  <c r="F20" i="52"/>
  <c r="E20" i="52"/>
  <c r="D20" i="52"/>
  <c r="C20" i="52"/>
  <c r="B20" i="52"/>
  <c r="AK15" i="52"/>
  <c r="AJ15" i="52"/>
  <c r="AI15" i="52"/>
  <c r="AH15" i="52"/>
  <c r="AG15" i="52"/>
  <c r="AF15" i="52"/>
  <c r="AE15" i="52"/>
  <c r="AD15" i="52"/>
  <c r="AC15" i="52"/>
  <c r="AB15" i="52"/>
  <c r="AA15" i="52"/>
  <c r="Z15" i="52"/>
  <c r="Y15" i="52"/>
  <c r="X15" i="52"/>
  <c r="W15" i="52"/>
  <c r="V15" i="52"/>
  <c r="U15" i="52"/>
  <c r="T15" i="52"/>
  <c r="S15" i="52"/>
  <c r="R15" i="52"/>
  <c r="Q15" i="52"/>
  <c r="P15" i="52"/>
  <c r="O15" i="52"/>
  <c r="N15" i="52"/>
  <c r="M15" i="52"/>
  <c r="L15" i="52"/>
  <c r="K15" i="52"/>
  <c r="J15" i="52"/>
  <c r="I15" i="52"/>
  <c r="H15" i="52"/>
  <c r="G15" i="52"/>
  <c r="F15" i="52"/>
  <c r="E15" i="52"/>
  <c r="D15" i="52"/>
  <c r="C15" i="52"/>
  <c r="B15" i="52"/>
  <c r="AK10" i="52"/>
  <c r="AJ10" i="52"/>
  <c r="AI10" i="52"/>
  <c r="AH10" i="52"/>
  <c r="AG10" i="52"/>
  <c r="AF10" i="52"/>
  <c r="AE10" i="52"/>
  <c r="AD10" i="52"/>
  <c r="AC10" i="52"/>
  <c r="AB10" i="52"/>
  <c r="AA10" i="52"/>
  <c r="Z10" i="52"/>
  <c r="Y10" i="52"/>
  <c r="X10" i="52"/>
  <c r="W10" i="52"/>
  <c r="V10" i="52"/>
  <c r="U10" i="52"/>
  <c r="T10" i="52"/>
  <c r="S10" i="52"/>
  <c r="R10" i="52"/>
  <c r="Q10" i="52"/>
  <c r="P10" i="52"/>
  <c r="O10" i="52"/>
  <c r="N10" i="52"/>
  <c r="M10" i="52"/>
  <c r="L10" i="52"/>
  <c r="K10" i="52"/>
  <c r="J10" i="52"/>
  <c r="I10" i="52"/>
  <c r="H10" i="52"/>
  <c r="G10" i="52"/>
  <c r="F10" i="52"/>
  <c r="E10" i="52"/>
  <c r="D10" i="52"/>
  <c r="C10" i="52"/>
  <c r="B10" i="52"/>
  <c r="AG9" i="48"/>
  <c r="H15" i="21"/>
  <c r="E15" i="21"/>
  <c r="F15" i="21"/>
  <c r="G15" i="21"/>
  <c r="I15" i="21"/>
  <c r="B10" i="41"/>
  <c r="C10" i="41"/>
  <c r="D10" i="41"/>
  <c r="E10" i="41"/>
  <c r="F10" i="41"/>
  <c r="G10" i="41"/>
  <c r="H10" i="41"/>
  <c r="I10" i="41"/>
  <c r="J10" i="41"/>
  <c r="K10" i="41"/>
  <c r="L10" i="41"/>
  <c r="M10" i="41"/>
  <c r="N10" i="41"/>
  <c r="O10" i="41"/>
  <c r="P10" i="41"/>
  <c r="Q10" i="41"/>
  <c r="R10" i="41"/>
  <c r="S10" i="41"/>
  <c r="T10" i="41"/>
  <c r="U10" i="41"/>
  <c r="V10" i="41"/>
  <c r="W10" i="41"/>
  <c r="X10" i="41"/>
  <c r="Y10" i="41"/>
  <c r="Z10" i="41"/>
  <c r="AA10" i="41"/>
  <c r="AB10" i="41"/>
  <c r="AC10" i="41"/>
  <c r="AD10" i="41"/>
  <c r="AE10" i="41"/>
  <c r="AF10" i="41"/>
  <c r="AG10" i="41"/>
  <c r="AH10" i="41"/>
  <c r="AI10" i="41"/>
  <c r="AJ10" i="41"/>
  <c r="AK10" i="41"/>
  <c r="B15" i="41"/>
  <c r="C15" i="41"/>
  <c r="D15" i="41"/>
  <c r="D9" i="41" s="1"/>
  <c r="E15" i="41"/>
  <c r="F15" i="41"/>
  <c r="G15" i="41"/>
  <c r="H15" i="41"/>
  <c r="H9" i="41" s="1"/>
  <c r="I15" i="41"/>
  <c r="I9" i="41" s="1"/>
  <c r="J15" i="41"/>
  <c r="K15" i="41"/>
  <c r="L15" i="41"/>
  <c r="M15" i="41"/>
  <c r="M9" i="41" s="1"/>
  <c r="N15" i="41"/>
  <c r="O15" i="41"/>
  <c r="P15" i="41"/>
  <c r="Q15" i="41"/>
  <c r="R15" i="41"/>
  <c r="S15" i="41"/>
  <c r="T15" i="41"/>
  <c r="U15" i="41"/>
  <c r="U9" i="41" s="1"/>
  <c r="V15" i="41"/>
  <c r="W15" i="41"/>
  <c r="X15" i="41"/>
  <c r="Y15" i="41"/>
  <c r="Y9" i="41" s="1"/>
  <c r="Z15" i="41"/>
  <c r="AA15" i="41"/>
  <c r="AB15" i="41"/>
  <c r="AC15" i="41"/>
  <c r="AD15" i="41"/>
  <c r="AE15" i="41"/>
  <c r="AF15" i="41"/>
  <c r="AG15" i="41"/>
  <c r="AH15" i="41"/>
  <c r="AI15" i="41"/>
  <c r="AJ15" i="41"/>
  <c r="AK15" i="41"/>
  <c r="B20" i="41"/>
  <c r="C20" i="41"/>
  <c r="C9" i="41" s="1"/>
  <c r="D20" i="41"/>
  <c r="E20" i="41"/>
  <c r="F20" i="41"/>
  <c r="F9" i="41" s="1"/>
  <c r="G20" i="41"/>
  <c r="G9" i="41" s="1"/>
  <c r="H20" i="41"/>
  <c r="I20" i="41"/>
  <c r="J20" i="41"/>
  <c r="K20" i="41"/>
  <c r="L20" i="41"/>
  <c r="L9" i="41" s="1"/>
  <c r="M20" i="41"/>
  <c r="N20" i="41"/>
  <c r="N9" i="41" s="1"/>
  <c r="O20" i="41"/>
  <c r="O9" i="41" s="1"/>
  <c r="P20" i="41"/>
  <c r="P9" i="41" s="1"/>
  <c r="Q20" i="41"/>
  <c r="R20" i="41"/>
  <c r="R9" i="41" s="1"/>
  <c r="S20" i="41"/>
  <c r="S9" i="41" s="1"/>
  <c r="T20" i="41"/>
  <c r="T9" i="41" s="1"/>
  <c r="U20" i="41"/>
  <c r="V20" i="41"/>
  <c r="V9" i="41" s="1"/>
  <c r="W20" i="41"/>
  <c r="W9" i="41" s="1"/>
  <c r="X20" i="41"/>
  <c r="X9" i="41" s="1"/>
  <c r="Y20" i="41"/>
  <c r="Z20" i="41"/>
  <c r="Z9" i="41" s="1"/>
  <c r="AA20" i="41"/>
  <c r="AA9" i="41" s="1"/>
  <c r="F13" i="58" s="1"/>
  <c r="AB20" i="41"/>
  <c r="AB9" i="41" s="1"/>
  <c r="AC20" i="41"/>
  <c r="AD20" i="41"/>
  <c r="AD9" i="41" s="1"/>
  <c r="AE20" i="41"/>
  <c r="AE9" i="41" s="1"/>
  <c r="AF20" i="41"/>
  <c r="AF9" i="41" s="1"/>
  <c r="F8" i="58" s="1"/>
  <c r="G8" i="58" s="1"/>
  <c r="AF3" i="41" s="1"/>
  <c r="AG20" i="41"/>
  <c r="AG9" i="41" s="1"/>
  <c r="AH20" i="41"/>
  <c r="AH9" i="41" s="1"/>
  <c r="AI20" i="41"/>
  <c r="AJ20" i="41"/>
  <c r="AJ9" i="41" s="1"/>
  <c r="AK20" i="41"/>
  <c r="AI9" i="41"/>
  <c r="P34" i="37"/>
  <c r="K34" i="37"/>
  <c r="AD21" i="37"/>
  <c r="Y21" i="37"/>
  <c r="M21" i="37"/>
  <c r="H21" i="37"/>
  <c r="U8" i="37"/>
  <c r="P8" i="37"/>
  <c r="G60" i="58" l="1"/>
  <c r="O3" i="48" s="1"/>
  <c r="P9" i="52"/>
  <c r="F24" i="57" s="1"/>
  <c r="X9" i="52"/>
  <c r="F16" i="57" s="1"/>
  <c r="T9" i="52"/>
  <c r="F20" i="57" s="1"/>
  <c r="B9" i="52"/>
  <c r="F38" i="57" s="1"/>
  <c r="I9" i="52"/>
  <c r="F31" i="57" s="1"/>
  <c r="W9" i="52"/>
  <c r="F17" i="57" s="1"/>
  <c r="V9" i="52"/>
  <c r="F18" i="57" s="1"/>
  <c r="U9" i="52"/>
  <c r="F19" i="57" s="1"/>
  <c r="S9" i="52"/>
  <c r="F21" i="57" s="1"/>
  <c r="R9" i="52"/>
  <c r="F22" i="57" s="1"/>
  <c r="Q9" i="52"/>
  <c r="F23" i="57" s="1"/>
  <c r="O9" i="52"/>
  <c r="F25" i="57" s="1"/>
  <c r="N9" i="52"/>
  <c r="F26" i="57" s="1"/>
  <c r="E9" i="52"/>
  <c r="F35" i="57" s="1"/>
  <c r="D9" i="52"/>
  <c r="F36" i="57" s="1"/>
  <c r="AB9" i="52"/>
  <c r="F12" i="57" s="1"/>
  <c r="AK9" i="41"/>
  <c r="Q9" i="48"/>
  <c r="U9" i="48"/>
  <c r="Y9" i="48"/>
  <c r="N9" i="48"/>
  <c r="V9" i="48"/>
  <c r="F54" i="58" s="1"/>
  <c r="G54" i="58" s="1"/>
  <c r="V3" i="48" s="1"/>
  <c r="P9" i="48"/>
  <c r="X9" i="48"/>
  <c r="B9" i="41"/>
  <c r="E9" i="41"/>
  <c r="J9" i="41"/>
  <c r="K9" i="41"/>
  <c r="Q9" i="41"/>
  <c r="AC9" i="41"/>
  <c r="I9" i="53"/>
  <c r="J9" i="53"/>
  <c r="P9" i="53"/>
  <c r="F59" i="57" s="1"/>
  <c r="U9" i="53"/>
  <c r="F55" i="57" s="1"/>
  <c r="G55" i="57" s="1"/>
  <c r="U3" i="53" s="1"/>
  <c r="Y9" i="53"/>
  <c r="F51" i="57" s="1"/>
  <c r="G51" i="57" s="1"/>
  <c r="Y3" i="53" s="1"/>
  <c r="X9" i="53"/>
  <c r="F52" i="57" s="1"/>
  <c r="G52" i="57" s="1"/>
  <c r="X3" i="53" s="1"/>
  <c r="R9" i="53"/>
  <c r="F58" i="57" s="1"/>
  <c r="G58" i="57" s="1"/>
  <c r="R3" i="53" s="1"/>
  <c r="V9" i="53"/>
  <c r="F54" i="57" s="1"/>
  <c r="G54" i="57" s="1"/>
  <c r="V3" i="53" s="1"/>
  <c r="T9" i="53"/>
  <c r="F56" i="57" s="1"/>
  <c r="G56" i="57" s="1"/>
  <c r="T3" i="53" s="1"/>
  <c r="S9" i="53"/>
  <c r="F57" i="57" s="1"/>
  <c r="G57" i="57" s="1"/>
  <c r="S3" i="53" s="1"/>
  <c r="W9" i="53"/>
  <c r="F53" i="57" s="1"/>
  <c r="AD9" i="53"/>
  <c r="F46" i="57" s="1"/>
  <c r="G46" i="57" s="1"/>
  <c r="AD3" i="53" s="1"/>
  <c r="AB9" i="53"/>
  <c r="F48" i="57" s="1"/>
  <c r="G48" i="57" s="1"/>
  <c r="AB3" i="53" s="1"/>
  <c r="AF9" i="53"/>
  <c r="AJ9" i="53"/>
  <c r="AC9" i="53"/>
  <c r="F47" i="57" s="1"/>
  <c r="AG9" i="53"/>
  <c r="Z9" i="53"/>
  <c r="F50" i="57" s="1"/>
  <c r="G50" i="57" s="1"/>
  <c r="Z3" i="53" s="1"/>
  <c r="AH9" i="53"/>
  <c r="AA9" i="53"/>
  <c r="F49" i="57" s="1"/>
  <c r="G49" i="57" s="1"/>
  <c r="AA3" i="53" s="1"/>
  <c r="AE9" i="53"/>
  <c r="F45" i="57" s="1"/>
  <c r="G45" i="57" s="1"/>
  <c r="AE3" i="53" s="1"/>
  <c r="AI9" i="53"/>
  <c r="M9" i="52"/>
  <c r="F27" i="57" s="1"/>
  <c r="J9" i="52"/>
  <c r="F30" i="57" s="1"/>
  <c r="C9" i="52"/>
  <c r="F37" i="57" s="1"/>
  <c r="G9" i="52"/>
  <c r="F33" i="57" s="1"/>
  <c r="K9" i="52"/>
  <c r="F29" i="57" s="1"/>
  <c r="F9" i="52"/>
  <c r="F34" i="57" s="1"/>
  <c r="H9" i="52"/>
  <c r="F32" i="57" s="1"/>
  <c r="L9" i="52"/>
  <c r="F28" i="57" s="1"/>
  <c r="Y9" i="52"/>
  <c r="F15" i="57" s="1"/>
  <c r="AC9" i="52"/>
  <c r="F11" i="57" s="1"/>
  <c r="AG9" i="52"/>
  <c r="F7" i="57" s="1"/>
  <c r="AK9" i="52"/>
  <c r="F3" i="57" s="1"/>
  <c r="Z9" i="52"/>
  <c r="F14" i="57" s="1"/>
  <c r="AD9" i="52"/>
  <c r="F10" i="57" s="1"/>
  <c r="AH9" i="52"/>
  <c r="F6" i="57" s="1"/>
  <c r="AA9" i="52"/>
  <c r="F13" i="57" s="1"/>
  <c r="AE9" i="52"/>
  <c r="F9" i="57" s="1"/>
  <c r="AI9" i="52"/>
  <c r="F5" i="57" s="1"/>
  <c r="AF9" i="52"/>
  <c r="F8" i="57" s="1"/>
  <c r="AJ9" i="52"/>
  <c r="F4" i="57" s="1"/>
  <c r="G13" i="58" l="1"/>
  <c r="AA3" i="41" s="1"/>
  <c r="F64" i="57"/>
  <c r="F67" i="57"/>
  <c r="G60" i="57"/>
  <c r="O3" i="53" s="1"/>
  <c r="G53" i="57"/>
  <c r="W3" i="53" s="1"/>
  <c r="G47" i="57"/>
  <c r="AC3" i="53" s="1"/>
  <c r="G5" i="57"/>
  <c r="AI3" i="52" s="1"/>
  <c r="G7" i="57"/>
  <c r="AG3" i="52" s="1"/>
  <c r="G9" i="57"/>
  <c r="AE3" i="52" s="1"/>
  <c r="G11" i="57"/>
  <c r="AC3" i="52" s="1"/>
  <c r="G13" i="57"/>
  <c r="AA3" i="52" s="1"/>
  <c r="G15" i="57"/>
  <c r="Y3" i="52" s="1"/>
  <c r="G17" i="57"/>
  <c r="W3" i="52" s="1"/>
  <c r="G19" i="57"/>
  <c r="U3" i="52" s="1"/>
  <c r="G21" i="57"/>
  <c r="S3" i="52" s="1"/>
  <c r="G23" i="57"/>
  <c r="Q3" i="52" s="1"/>
  <c r="G25" i="57"/>
  <c r="O3" i="52" s="1"/>
  <c r="G27" i="57"/>
  <c r="M3" i="52" s="1"/>
  <c r="G29" i="57"/>
  <c r="K3" i="52" s="1"/>
  <c r="G31" i="57"/>
  <c r="I3" i="52" s="1"/>
  <c r="G33" i="57"/>
  <c r="G3" i="52" s="1"/>
  <c r="G35" i="57"/>
  <c r="E3" i="52" s="1"/>
  <c r="G37" i="57"/>
  <c r="C3" i="52" s="1"/>
  <c r="G3" i="57"/>
  <c r="AK3" i="52" s="1"/>
  <c r="G4" i="57"/>
  <c r="AJ3" i="52" s="1"/>
  <c r="G6" i="57"/>
  <c r="AH3" i="52" s="1"/>
  <c r="G8" i="57"/>
  <c r="AF3" i="52" s="1"/>
  <c r="G10" i="57"/>
  <c r="AD3" i="52" s="1"/>
  <c r="G12" i="57"/>
  <c r="AB3" i="52" s="1"/>
  <c r="G14" i="57"/>
  <c r="Z3" i="52" s="1"/>
  <c r="G16" i="57"/>
  <c r="X3" i="52" s="1"/>
  <c r="G18" i="57"/>
  <c r="V3" i="52" s="1"/>
  <c r="G20" i="57"/>
  <c r="T3" i="52" s="1"/>
  <c r="G22" i="57"/>
  <c r="R3" i="52" s="1"/>
  <c r="G24" i="57"/>
  <c r="P3" i="52" s="1"/>
  <c r="G26" i="57"/>
  <c r="N3" i="52" s="1"/>
  <c r="G28" i="57"/>
  <c r="L3" i="52" s="1"/>
  <c r="G30" i="57"/>
  <c r="J3" i="52" s="1"/>
  <c r="G32" i="57"/>
  <c r="H3" i="52" s="1"/>
  <c r="G34" i="57"/>
  <c r="F3" i="52" s="1"/>
  <c r="G36" i="57"/>
  <c r="D3" i="52" s="1"/>
  <c r="G38" i="57"/>
  <c r="B3" i="52" s="1"/>
  <c r="G64" i="57" l="1"/>
  <c r="I3" i="53" s="1"/>
  <c r="G61" i="57"/>
  <c r="M3" i="53" s="1"/>
  <c r="G59" i="57"/>
  <c r="P3" i="53" s="1"/>
</calcChain>
</file>

<file path=xl/sharedStrings.xml><?xml version="1.0" encoding="utf-8"?>
<sst xmlns="http://schemas.openxmlformats.org/spreadsheetml/2006/main" count="1782" uniqueCount="775">
  <si>
    <t>計</t>
    <rPh sb="0" eb="1">
      <t>ケイ</t>
    </rPh>
    <phoneticPr fontId="1"/>
  </si>
  <si>
    <t>立ち順</t>
    <rPh sb="0" eb="1">
      <t>タ</t>
    </rPh>
    <rPh sb="2" eb="3">
      <t>ジュン</t>
    </rPh>
    <phoneticPr fontId="1"/>
  </si>
  <si>
    <t>順位</t>
    <rPh sb="0" eb="2">
      <t>ジュンイ</t>
    </rPh>
    <phoneticPr fontId="1"/>
  </si>
  <si>
    <t>学校名</t>
    <rPh sb="0" eb="3">
      <t>ガッコウメイ</t>
    </rPh>
    <phoneticPr fontId="1"/>
  </si>
  <si>
    <t>選手№</t>
    <rPh sb="0" eb="2">
      <t>センシュ</t>
    </rPh>
    <phoneticPr fontId="1"/>
  </si>
  <si>
    <t>選手名</t>
    <rPh sb="0" eb="3">
      <t>センシュメイ</t>
    </rPh>
    <phoneticPr fontId="1"/>
  </si>
  <si>
    <t>一立目</t>
    <rPh sb="0" eb="1">
      <t>イチ</t>
    </rPh>
    <rPh sb="1" eb="2">
      <t>タ</t>
    </rPh>
    <rPh sb="2" eb="3">
      <t>メ</t>
    </rPh>
    <phoneticPr fontId="1"/>
  </si>
  <si>
    <t>射　場</t>
    <rPh sb="0" eb="1">
      <t>イ</t>
    </rPh>
    <rPh sb="2" eb="3">
      <t>バ</t>
    </rPh>
    <phoneticPr fontId="1"/>
  </si>
  <si>
    <t>学　年</t>
    <rPh sb="0" eb="1">
      <t>ガク</t>
    </rPh>
    <rPh sb="2" eb="3">
      <t>ネン</t>
    </rPh>
    <phoneticPr fontId="1"/>
  </si>
  <si>
    <t>監督名</t>
    <rPh sb="0" eb="2">
      <t>カントク</t>
    </rPh>
    <rPh sb="2" eb="3">
      <t>メイ</t>
    </rPh>
    <phoneticPr fontId="1"/>
  </si>
  <si>
    <t>交　代</t>
    <rPh sb="0" eb="1">
      <t>コウ</t>
    </rPh>
    <rPh sb="2" eb="3">
      <t>ダイ</t>
    </rPh>
    <phoneticPr fontId="1"/>
  </si>
  <si>
    <t>合計</t>
    <rPh sb="0" eb="2">
      <t>ゴウケイ</t>
    </rPh>
    <phoneticPr fontId="1"/>
  </si>
  <si>
    <t>男子</t>
    <rPh sb="0" eb="2">
      <t>ダンシ</t>
    </rPh>
    <phoneticPr fontId="3"/>
  </si>
  <si>
    <t>女子</t>
    <rPh sb="0" eb="2">
      <t>ジョシ</t>
    </rPh>
    <phoneticPr fontId="3"/>
  </si>
  <si>
    <t>団体</t>
    <rPh sb="0" eb="2">
      <t>ダンタイ</t>
    </rPh>
    <phoneticPr fontId="3"/>
  </si>
  <si>
    <t>個人</t>
    <rPh sb="0" eb="2">
      <t>コジン</t>
    </rPh>
    <phoneticPr fontId="3"/>
  </si>
  <si>
    <t>立順</t>
    <rPh sb="0" eb="1">
      <t>タテ</t>
    </rPh>
    <rPh sb="1" eb="2">
      <t>ジュン</t>
    </rPh>
    <phoneticPr fontId="3"/>
  </si>
  <si>
    <t>監督名</t>
    <rPh sb="0" eb="2">
      <t>カントク</t>
    </rPh>
    <rPh sb="2" eb="3">
      <t>メイ</t>
    </rPh>
    <phoneticPr fontId="3"/>
  </si>
  <si>
    <t>学校名</t>
    <rPh sb="0" eb="3">
      <t>ガッコウメイ</t>
    </rPh>
    <phoneticPr fontId="3"/>
  </si>
  <si>
    <t>出場</t>
  </si>
  <si>
    <t>年度</t>
    <rPh sb="0" eb="2">
      <t>ネンド</t>
    </rPh>
    <phoneticPr fontId="4"/>
  </si>
  <si>
    <t>当番校</t>
    <rPh sb="0" eb="3">
      <t>トウバンコウ</t>
    </rPh>
    <phoneticPr fontId="4"/>
  </si>
  <si>
    <t>男子１位</t>
    <rPh sb="0" eb="2">
      <t>ダンシ</t>
    </rPh>
    <rPh sb="3" eb="4">
      <t>イ</t>
    </rPh>
    <phoneticPr fontId="4"/>
  </si>
  <si>
    <t>男子２位</t>
    <rPh sb="0" eb="2">
      <t>ダンシ</t>
    </rPh>
    <rPh sb="3" eb="4">
      <t>イ</t>
    </rPh>
    <phoneticPr fontId="4"/>
  </si>
  <si>
    <t>男子３位</t>
    <rPh sb="0" eb="2">
      <t>ダンシ</t>
    </rPh>
    <rPh sb="3" eb="4">
      <t>イ</t>
    </rPh>
    <phoneticPr fontId="4"/>
  </si>
  <si>
    <t>女子１位</t>
    <rPh sb="0" eb="2">
      <t>ジョシ</t>
    </rPh>
    <rPh sb="3" eb="4">
      <t>イ</t>
    </rPh>
    <phoneticPr fontId="4"/>
  </si>
  <si>
    <t>女子２位</t>
    <rPh sb="0" eb="2">
      <t>ジョシ</t>
    </rPh>
    <rPh sb="3" eb="4">
      <t>イ</t>
    </rPh>
    <phoneticPr fontId="4"/>
  </si>
  <si>
    <t>女子３位</t>
    <rPh sb="0" eb="2">
      <t>ジョシ</t>
    </rPh>
    <rPh sb="3" eb="4">
      <t>イ</t>
    </rPh>
    <phoneticPr fontId="4"/>
  </si>
  <si>
    <t>元</t>
    <rPh sb="0" eb="1">
      <t>ガン</t>
    </rPh>
    <phoneticPr fontId="4"/>
  </si>
  <si>
    <t>本別</t>
    <rPh sb="0" eb="2">
      <t>ホンベツ</t>
    </rPh>
    <phoneticPr fontId="4"/>
  </si>
  <si>
    <t>足寄</t>
    <rPh sb="0" eb="2">
      <t>アショロ</t>
    </rPh>
    <phoneticPr fontId="4"/>
  </si>
  <si>
    <t>清水</t>
    <rPh sb="0" eb="2">
      <t>シミズ</t>
    </rPh>
    <phoneticPr fontId="4"/>
  </si>
  <si>
    <t>池田</t>
    <rPh sb="0" eb="2">
      <t>イケダ</t>
    </rPh>
    <phoneticPr fontId="4"/>
  </si>
  <si>
    <t>両門修寛</t>
    <rPh sb="0" eb="1">
      <t>リョウ</t>
    </rPh>
    <rPh sb="1" eb="2">
      <t>カド</t>
    </rPh>
    <rPh sb="2" eb="3">
      <t>オサム</t>
    </rPh>
    <rPh sb="3" eb="4">
      <t>ヒロシ</t>
    </rPh>
    <phoneticPr fontId="4"/>
  </si>
  <si>
    <t>坪坂一城</t>
    <rPh sb="0" eb="1">
      <t>ツボ</t>
    </rPh>
    <rPh sb="1" eb="2">
      <t>サカ</t>
    </rPh>
    <rPh sb="2" eb="3">
      <t>イチ</t>
    </rPh>
    <rPh sb="3" eb="4">
      <t>シロ</t>
    </rPh>
    <phoneticPr fontId="4"/>
  </si>
  <si>
    <t>上田孝弘</t>
    <rPh sb="0" eb="2">
      <t>ウエダ</t>
    </rPh>
    <rPh sb="2" eb="4">
      <t>タカヒロ</t>
    </rPh>
    <phoneticPr fontId="4"/>
  </si>
  <si>
    <t>木下美穂</t>
    <rPh sb="0" eb="2">
      <t>キノシタ</t>
    </rPh>
    <rPh sb="2" eb="4">
      <t>ミホ</t>
    </rPh>
    <phoneticPr fontId="4"/>
  </si>
  <si>
    <t>宇高智子</t>
    <rPh sb="0" eb="1">
      <t>ウ</t>
    </rPh>
    <rPh sb="1" eb="2">
      <t>タカ</t>
    </rPh>
    <rPh sb="2" eb="4">
      <t>トモコ</t>
    </rPh>
    <phoneticPr fontId="4"/>
  </si>
  <si>
    <t>小原裕美子</t>
    <rPh sb="0" eb="2">
      <t>コハラ</t>
    </rPh>
    <rPh sb="2" eb="5">
      <t>ユミコ</t>
    </rPh>
    <phoneticPr fontId="4"/>
  </si>
  <si>
    <t>（足寄）</t>
    <rPh sb="1" eb="3">
      <t>アショロ</t>
    </rPh>
    <phoneticPr fontId="4"/>
  </si>
  <si>
    <t>（本別）</t>
    <rPh sb="1" eb="3">
      <t>ホンベツ</t>
    </rPh>
    <phoneticPr fontId="4"/>
  </si>
  <si>
    <t>（帯広工業）</t>
    <rPh sb="1" eb="3">
      <t>オビヒロ</t>
    </rPh>
    <rPh sb="3" eb="5">
      <t>コウギョウ</t>
    </rPh>
    <phoneticPr fontId="4"/>
  </si>
  <si>
    <t>（池田）</t>
    <rPh sb="1" eb="3">
      <t>イケダ</t>
    </rPh>
    <phoneticPr fontId="4"/>
  </si>
  <si>
    <t>帯広緑陽</t>
    <rPh sb="0" eb="2">
      <t>オビヒロ</t>
    </rPh>
    <rPh sb="2" eb="4">
      <t>リョクヨウ</t>
    </rPh>
    <phoneticPr fontId="4"/>
  </si>
  <si>
    <t>帯広北</t>
    <rPh sb="0" eb="2">
      <t>オビヒロ</t>
    </rPh>
    <rPh sb="2" eb="3">
      <t>キタ</t>
    </rPh>
    <phoneticPr fontId="4"/>
  </si>
  <si>
    <t>帯広工業</t>
    <rPh sb="0" eb="2">
      <t>オビヒロ</t>
    </rPh>
    <rPh sb="2" eb="4">
      <t>コウギョウ</t>
    </rPh>
    <phoneticPr fontId="4"/>
  </si>
  <si>
    <t>池田清勝</t>
    <rPh sb="0" eb="2">
      <t>イケダ</t>
    </rPh>
    <rPh sb="2" eb="3">
      <t>キヨ</t>
    </rPh>
    <rPh sb="3" eb="4">
      <t>カツ</t>
    </rPh>
    <phoneticPr fontId="4"/>
  </si>
  <si>
    <t>五十嵐健伸</t>
    <rPh sb="0" eb="3">
      <t>イガラシ</t>
    </rPh>
    <rPh sb="3" eb="5">
      <t>タケノブ</t>
    </rPh>
    <phoneticPr fontId="4"/>
  </si>
  <si>
    <t>望月一寿</t>
    <rPh sb="0" eb="2">
      <t>モチヅキ</t>
    </rPh>
    <rPh sb="2" eb="3">
      <t>イチ</t>
    </rPh>
    <rPh sb="3" eb="4">
      <t>ジュ</t>
    </rPh>
    <phoneticPr fontId="4"/>
  </si>
  <si>
    <t>古川貴子</t>
    <rPh sb="0" eb="2">
      <t>フルカワ</t>
    </rPh>
    <rPh sb="2" eb="4">
      <t>タカコ</t>
    </rPh>
    <phoneticPr fontId="4"/>
  </si>
  <si>
    <t>加藤さおり</t>
    <rPh sb="0" eb="2">
      <t>カトウ</t>
    </rPh>
    <phoneticPr fontId="4"/>
  </si>
  <si>
    <t>大川友里</t>
    <rPh sb="0" eb="2">
      <t>オオカワ</t>
    </rPh>
    <rPh sb="2" eb="3">
      <t>トモ</t>
    </rPh>
    <rPh sb="3" eb="4">
      <t>サト</t>
    </rPh>
    <phoneticPr fontId="4"/>
  </si>
  <si>
    <t>（帯広北）</t>
    <rPh sb="1" eb="3">
      <t>オビヒロ</t>
    </rPh>
    <rPh sb="3" eb="4">
      <t>キタ</t>
    </rPh>
    <phoneticPr fontId="4"/>
  </si>
  <si>
    <t>白石靖彰</t>
    <rPh sb="0" eb="2">
      <t>シロイシ</t>
    </rPh>
    <rPh sb="2" eb="4">
      <t>ヤスアキ</t>
    </rPh>
    <phoneticPr fontId="4"/>
  </si>
  <si>
    <t>沢口忠臣</t>
    <rPh sb="0" eb="2">
      <t>サワグチ</t>
    </rPh>
    <rPh sb="2" eb="3">
      <t>チュウ</t>
    </rPh>
    <phoneticPr fontId="4"/>
  </si>
  <si>
    <t>加藤秀成</t>
    <rPh sb="0" eb="2">
      <t>カトウ</t>
    </rPh>
    <rPh sb="2" eb="3">
      <t>ヒデ</t>
    </rPh>
    <rPh sb="3" eb="4">
      <t>ナ</t>
    </rPh>
    <phoneticPr fontId="4"/>
  </si>
  <si>
    <t>佐野和美</t>
    <rPh sb="0" eb="2">
      <t>サノ</t>
    </rPh>
    <rPh sb="2" eb="4">
      <t>カズミ</t>
    </rPh>
    <phoneticPr fontId="4"/>
  </si>
  <si>
    <t>中島美奈</t>
    <rPh sb="0" eb="2">
      <t>ナカジマ</t>
    </rPh>
    <rPh sb="2" eb="4">
      <t>ミナ</t>
    </rPh>
    <phoneticPr fontId="4"/>
  </si>
  <si>
    <t>山根百合香</t>
    <rPh sb="0" eb="2">
      <t>ヤマネ</t>
    </rPh>
    <rPh sb="2" eb="4">
      <t>ユリ</t>
    </rPh>
    <rPh sb="4" eb="5">
      <t>カオ</t>
    </rPh>
    <phoneticPr fontId="4"/>
  </si>
  <si>
    <t>（清水）</t>
    <rPh sb="1" eb="3">
      <t>シミズ</t>
    </rPh>
    <phoneticPr fontId="4"/>
  </si>
  <si>
    <t>牧野秀樹</t>
    <rPh sb="0" eb="2">
      <t>マキノ</t>
    </rPh>
    <rPh sb="2" eb="4">
      <t>ヒデキ</t>
    </rPh>
    <phoneticPr fontId="4"/>
  </si>
  <si>
    <t>接田武郎</t>
    <rPh sb="0" eb="1">
      <t>セツ</t>
    </rPh>
    <rPh sb="1" eb="2">
      <t>タ</t>
    </rPh>
    <rPh sb="2" eb="4">
      <t>タケオ</t>
    </rPh>
    <phoneticPr fontId="4"/>
  </si>
  <si>
    <t>藤原史浩</t>
    <rPh sb="0" eb="2">
      <t>フジワラ</t>
    </rPh>
    <rPh sb="2" eb="3">
      <t>フミ</t>
    </rPh>
    <rPh sb="3" eb="4">
      <t>ヒロ</t>
    </rPh>
    <phoneticPr fontId="4"/>
  </si>
  <si>
    <t>平野友美</t>
    <rPh sb="0" eb="2">
      <t>ヒラノ</t>
    </rPh>
    <rPh sb="2" eb="4">
      <t>トモミ</t>
    </rPh>
    <phoneticPr fontId="4"/>
  </si>
  <si>
    <t>大内理奈</t>
    <rPh sb="0" eb="2">
      <t>オオウチ</t>
    </rPh>
    <rPh sb="2" eb="4">
      <t>リナ</t>
    </rPh>
    <phoneticPr fontId="4"/>
  </si>
  <si>
    <t>池端こずえ</t>
    <rPh sb="0" eb="2">
      <t>イケハタ</t>
    </rPh>
    <phoneticPr fontId="4"/>
  </si>
  <si>
    <t>（江陵）</t>
    <rPh sb="1" eb="3">
      <t>コウリョウ</t>
    </rPh>
    <phoneticPr fontId="4"/>
  </si>
  <si>
    <t>高橋克佳</t>
    <rPh sb="0" eb="2">
      <t>タカハシ</t>
    </rPh>
    <rPh sb="2" eb="3">
      <t>カ</t>
    </rPh>
    <phoneticPr fontId="4"/>
  </si>
  <si>
    <t>森順一</t>
    <rPh sb="0" eb="1">
      <t>モリ</t>
    </rPh>
    <rPh sb="1" eb="3">
      <t>ジュンイチ</t>
    </rPh>
    <phoneticPr fontId="4"/>
  </si>
  <si>
    <t>餌取亮</t>
    <rPh sb="0" eb="1">
      <t>エサ</t>
    </rPh>
    <rPh sb="1" eb="2">
      <t>ト</t>
    </rPh>
    <rPh sb="2" eb="3">
      <t>リョウ</t>
    </rPh>
    <phoneticPr fontId="4"/>
  </si>
  <si>
    <t>松浦裕美</t>
    <rPh sb="0" eb="2">
      <t>マツウラ</t>
    </rPh>
    <rPh sb="2" eb="4">
      <t>ヒロミ</t>
    </rPh>
    <phoneticPr fontId="4"/>
  </si>
  <si>
    <t>粟野陽子</t>
    <rPh sb="0" eb="2">
      <t>アワノ</t>
    </rPh>
    <rPh sb="2" eb="4">
      <t>ヨウコ</t>
    </rPh>
    <phoneticPr fontId="4"/>
  </si>
  <si>
    <t>磯部文英</t>
    <rPh sb="0" eb="2">
      <t>イソベ</t>
    </rPh>
    <rPh sb="2" eb="3">
      <t>ブン</t>
    </rPh>
    <rPh sb="3" eb="4">
      <t>エイ</t>
    </rPh>
    <phoneticPr fontId="4"/>
  </si>
  <si>
    <t>（帯広緑陽）</t>
    <rPh sb="1" eb="3">
      <t>オビヒロ</t>
    </rPh>
    <rPh sb="3" eb="5">
      <t>リョクヨウ</t>
    </rPh>
    <phoneticPr fontId="4"/>
  </si>
  <si>
    <t>村上好範</t>
    <rPh sb="0" eb="2">
      <t>ムラカミ</t>
    </rPh>
    <rPh sb="2" eb="4">
      <t>ヨシノリ</t>
    </rPh>
    <phoneticPr fontId="4"/>
  </si>
  <si>
    <t>望月裕公</t>
    <rPh sb="0" eb="2">
      <t>モチヅキ</t>
    </rPh>
    <rPh sb="2" eb="4">
      <t>ヒロキミ</t>
    </rPh>
    <phoneticPr fontId="4"/>
  </si>
  <si>
    <t>松村亜紀</t>
    <rPh sb="0" eb="2">
      <t>マツムラ</t>
    </rPh>
    <rPh sb="2" eb="4">
      <t>アキ</t>
    </rPh>
    <phoneticPr fontId="4"/>
  </si>
  <si>
    <t>小野寺裕希子</t>
    <rPh sb="0" eb="3">
      <t>オノデラ</t>
    </rPh>
    <rPh sb="3" eb="6">
      <t>ユキコ</t>
    </rPh>
    <phoneticPr fontId="4"/>
  </si>
  <si>
    <t>清水朝彦</t>
    <rPh sb="0" eb="2">
      <t>シミズ</t>
    </rPh>
    <rPh sb="2" eb="3">
      <t>アサ</t>
    </rPh>
    <rPh sb="3" eb="4">
      <t>ヒコ</t>
    </rPh>
    <phoneticPr fontId="4"/>
  </si>
  <si>
    <t>佐藤光徳</t>
    <rPh sb="0" eb="2">
      <t>サトウ</t>
    </rPh>
    <rPh sb="2" eb="3">
      <t>ヒカリ</t>
    </rPh>
    <rPh sb="3" eb="4">
      <t>トク</t>
    </rPh>
    <phoneticPr fontId="4"/>
  </si>
  <si>
    <t>原清史</t>
    <rPh sb="0" eb="1">
      <t>ハラ</t>
    </rPh>
    <rPh sb="1" eb="2">
      <t>キヨ</t>
    </rPh>
    <rPh sb="2" eb="3">
      <t>フミ</t>
    </rPh>
    <phoneticPr fontId="4"/>
  </si>
  <si>
    <t>中川優子</t>
    <rPh sb="0" eb="2">
      <t>ナカガワ</t>
    </rPh>
    <rPh sb="2" eb="4">
      <t>ユウコ</t>
    </rPh>
    <phoneticPr fontId="4"/>
  </si>
  <si>
    <t>小山香奈恵</t>
    <rPh sb="0" eb="2">
      <t>コヤマ</t>
    </rPh>
    <rPh sb="2" eb="5">
      <t>カナエ</t>
    </rPh>
    <phoneticPr fontId="4"/>
  </si>
  <si>
    <t>小玉あゆみ</t>
    <rPh sb="0" eb="2">
      <t>コダマ</t>
    </rPh>
    <phoneticPr fontId="4"/>
  </si>
  <si>
    <t>（帯広南商業）</t>
    <rPh sb="1" eb="3">
      <t>オビヒロ</t>
    </rPh>
    <rPh sb="3" eb="4">
      <t>ミナミ</t>
    </rPh>
    <rPh sb="4" eb="6">
      <t>ショウギョウ</t>
    </rPh>
    <phoneticPr fontId="4"/>
  </si>
  <si>
    <t>大宅弘将</t>
    <rPh sb="0" eb="2">
      <t>オオヤ</t>
    </rPh>
    <rPh sb="2" eb="4">
      <t>ヒロマサ</t>
    </rPh>
    <phoneticPr fontId="4"/>
  </si>
  <si>
    <t>坂本善明</t>
    <rPh sb="0" eb="2">
      <t>サカモト</t>
    </rPh>
    <rPh sb="2" eb="3">
      <t>ゼン</t>
    </rPh>
    <rPh sb="3" eb="4">
      <t>アキラ</t>
    </rPh>
    <phoneticPr fontId="4"/>
  </si>
  <si>
    <t>長尾史</t>
    <rPh sb="0" eb="2">
      <t>ナガオ</t>
    </rPh>
    <rPh sb="2" eb="3">
      <t>フミ</t>
    </rPh>
    <phoneticPr fontId="4"/>
  </si>
  <si>
    <t>大瀧加奈</t>
    <rPh sb="0" eb="2">
      <t>オオタキ</t>
    </rPh>
    <rPh sb="2" eb="4">
      <t>カナ</t>
    </rPh>
    <phoneticPr fontId="4"/>
  </si>
  <si>
    <t>藤田百合佳</t>
    <rPh sb="0" eb="2">
      <t>フジタ</t>
    </rPh>
    <rPh sb="2" eb="4">
      <t>ユリ</t>
    </rPh>
    <rPh sb="4" eb="5">
      <t>ケイ</t>
    </rPh>
    <phoneticPr fontId="4"/>
  </si>
  <si>
    <t>湯田敦子</t>
    <rPh sb="0" eb="2">
      <t>ユダ</t>
    </rPh>
    <rPh sb="2" eb="4">
      <t>アツコ</t>
    </rPh>
    <phoneticPr fontId="4"/>
  </si>
  <si>
    <t>帯広南商業</t>
    <rPh sb="0" eb="2">
      <t>オビヒロ</t>
    </rPh>
    <rPh sb="2" eb="3">
      <t>ミナミ</t>
    </rPh>
    <rPh sb="3" eb="5">
      <t>ショウギョウ</t>
    </rPh>
    <phoneticPr fontId="4"/>
  </si>
  <si>
    <t>菊池裕樹</t>
    <rPh sb="0" eb="2">
      <t>キクチ</t>
    </rPh>
    <rPh sb="2" eb="4">
      <t>ヒロキ</t>
    </rPh>
    <phoneticPr fontId="4"/>
  </si>
  <si>
    <t>加藤直樹</t>
    <rPh sb="0" eb="2">
      <t>カトウ</t>
    </rPh>
    <rPh sb="2" eb="4">
      <t>ナオキ</t>
    </rPh>
    <phoneticPr fontId="4"/>
  </si>
  <si>
    <t>福本静慧</t>
    <rPh sb="0" eb="2">
      <t>フクモト</t>
    </rPh>
    <rPh sb="2" eb="3">
      <t>シズカ</t>
    </rPh>
    <phoneticPr fontId="4"/>
  </si>
  <si>
    <t>石澤さくら</t>
    <rPh sb="0" eb="2">
      <t>イシザワ</t>
    </rPh>
    <phoneticPr fontId="4"/>
  </si>
  <si>
    <t>佐藤淳子</t>
    <rPh sb="0" eb="2">
      <t>サトウ</t>
    </rPh>
    <rPh sb="2" eb="4">
      <t>ジュンコ</t>
    </rPh>
    <phoneticPr fontId="4"/>
  </si>
  <si>
    <t>島田直幸</t>
    <rPh sb="0" eb="2">
      <t>シマダ</t>
    </rPh>
    <rPh sb="2" eb="3">
      <t>チョク</t>
    </rPh>
    <rPh sb="3" eb="4">
      <t>シアワ</t>
    </rPh>
    <phoneticPr fontId="4"/>
  </si>
  <si>
    <t>千葉康宏</t>
    <rPh sb="0" eb="2">
      <t>チバ</t>
    </rPh>
    <rPh sb="2" eb="4">
      <t>ヤスヒロ</t>
    </rPh>
    <phoneticPr fontId="4"/>
  </si>
  <si>
    <t>小尾真也</t>
    <rPh sb="0" eb="2">
      <t>オビ</t>
    </rPh>
    <rPh sb="2" eb="4">
      <t>シンヤ</t>
    </rPh>
    <phoneticPr fontId="4"/>
  </si>
  <si>
    <t>小松愛</t>
    <rPh sb="0" eb="2">
      <t>コマツ</t>
    </rPh>
    <rPh sb="2" eb="3">
      <t>アイ</t>
    </rPh>
    <phoneticPr fontId="4"/>
  </si>
  <si>
    <t>新津朱香</t>
    <rPh sb="0" eb="1">
      <t>シン</t>
    </rPh>
    <rPh sb="1" eb="2">
      <t>ツ</t>
    </rPh>
    <rPh sb="2" eb="3">
      <t>シュ</t>
    </rPh>
    <rPh sb="3" eb="4">
      <t>カオ</t>
    </rPh>
    <phoneticPr fontId="4"/>
  </si>
  <si>
    <t>成瀬薫</t>
    <rPh sb="0" eb="2">
      <t>ナルセ</t>
    </rPh>
    <rPh sb="2" eb="3">
      <t>カオ</t>
    </rPh>
    <phoneticPr fontId="4"/>
  </si>
  <si>
    <t>帯広緑陽</t>
  </si>
  <si>
    <t>帯広工業</t>
  </si>
  <si>
    <t>足寄</t>
  </si>
  <si>
    <t>本別</t>
  </si>
  <si>
    <t>帯広北</t>
  </si>
  <si>
    <t>帯広南商業</t>
  </si>
  <si>
    <t>（帯広工業）</t>
    <rPh sb="1" eb="5">
      <t>オビヒロコウギョウ</t>
    </rPh>
    <phoneticPr fontId="4"/>
  </si>
  <si>
    <t>（帯広南商業）</t>
    <rPh sb="1" eb="4">
      <t>オビヒロミナミ</t>
    </rPh>
    <rPh sb="4" eb="6">
      <t>ショウギョウ</t>
    </rPh>
    <phoneticPr fontId="4"/>
  </si>
  <si>
    <t>池田</t>
  </si>
  <si>
    <t>清水</t>
  </si>
  <si>
    <t>（帯広三条）</t>
    <rPh sb="1" eb="5">
      <t>オビヒロサンジョウ</t>
    </rPh>
    <phoneticPr fontId="4"/>
  </si>
  <si>
    <t>（帯広大谷）</t>
    <rPh sb="1" eb="5">
      <t>オビヒロオオタニ</t>
    </rPh>
    <phoneticPr fontId="4"/>
  </si>
  <si>
    <t>帯広柏葉</t>
  </si>
  <si>
    <t>阿部将</t>
    <rPh sb="0" eb="2">
      <t>アベ</t>
    </rPh>
    <rPh sb="2" eb="3">
      <t>マサル</t>
    </rPh>
    <phoneticPr fontId="4"/>
  </si>
  <si>
    <t>片山雄輝</t>
    <rPh sb="0" eb="2">
      <t>カタヤマ</t>
    </rPh>
    <rPh sb="2" eb="4">
      <t>ユウキ</t>
    </rPh>
    <phoneticPr fontId="4"/>
  </si>
  <si>
    <t>太田佳輔</t>
    <rPh sb="0" eb="2">
      <t>オオタ</t>
    </rPh>
    <rPh sb="2" eb="4">
      <t>ケイスケ</t>
    </rPh>
    <phoneticPr fontId="4"/>
  </si>
  <si>
    <t>塩塚あゆみ</t>
    <rPh sb="0" eb="2">
      <t>シオツカ</t>
    </rPh>
    <phoneticPr fontId="4"/>
  </si>
  <si>
    <t>池守真理子</t>
    <rPh sb="0" eb="2">
      <t>イケモリ</t>
    </rPh>
    <rPh sb="2" eb="5">
      <t>マリコ</t>
    </rPh>
    <phoneticPr fontId="4"/>
  </si>
  <si>
    <t>佐藤知佳</t>
    <rPh sb="0" eb="2">
      <t>サトウ</t>
    </rPh>
    <rPh sb="2" eb="4">
      <t>チカ</t>
    </rPh>
    <phoneticPr fontId="4"/>
  </si>
  <si>
    <t>今野悠</t>
    <rPh sb="0" eb="2">
      <t>コンノ</t>
    </rPh>
    <rPh sb="2" eb="3">
      <t>ユウ</t>
    </rPh>
    <phoneticPr fontId="4"/>
  </si>
  <si>
    <t>井出幸宏</t>
    <rPh sb="0" eb="2">
      <t>イデ</t>
    </rPh>
    <rPh sb="2" eb="4">
      <t>ユキヒロ</t>
    </rPh>
    <phoneticPr fontId="4"/>
  </si>
  <si>
    <t>柴崎美来</t>
    <rPh sb="0" eb="2">
      <t>シバサキ</t>
    </rPh>
    <rPh sb="2" eb="4">
      <t>ミク</t>
    </rPh>
    <phoneticPr fontId="4"/>
  </si>
  <si>
    <t>上田千佳鼓</t>
    <rPh sb="0" eb="2">
      <t>ウエダ</t>
    </rPh>
    <rPh sb="2" eb="4">
      <t>チカ</t>
    </rPh>
    <rPh sb="4" eb="5">
      <t>ツツミ</t>
    </rPh>
    <phoneticPr fontId="4"/>
  </si>
  <si>
    <t>興坂朱美</t>
    <rPh sb="0" eb="1">
      <t>コウ</t>
    </rPh>
    <rPh sb="1" eb="2">
      <t>サカ</t>
    </rPh>
    <rPh sb="2" eb="3">
      <t>シュ</t>
    </rPh>
    <rPh sb="3" eb="4">
      <t>ミ</t>
    </rPh>
    <phoneticPr fontId="4"/>
  </si>
  <si>
    <t>吉口哲也</t>
    <rPh sb="0" eb="1">
      <t>ヨシ</t>
    </rPh>
    <rPh sb="1" eb="2">
      <t>クチ</t>
    </rPh>
    <rPh sb="2" eb="4">
      <t>テツヤ</t>
    </rPh>
    <phoneticPr fontId="4"/>
  </si>
  <si>
    <t>今野悠</t>
    <rPh sb="0" eb="2">
      <t>イマノ</t>
    </rPh>
    <rPh sb="2" eb="3">
      <t>ユウ</t>
    </rPh>
    <phoneticPr fontId="4"/>
  </si>
  <si>
    <t>横井隆宏</t>
    <rPh sb="0" eb="2">
      <t>ヨコイ</t>
    </rPh>
    <rPh sb="2" eb="4">
      <t>タカヒロ</t>
    </rPh>
    <phoneticPr fontId="4"/>
  </si>
  <si>
    <t>茅野美幸</t>
    <rPh sb="1" eb="2">
      <t>ノ</t>
    </rPh>
    <rPh sb="2" eb="4">
      <t>ミユキ</t>
    </rPh>
    <phoneticPr fontId="4"/>
  </si>
  <si>
    <t>餌取靜香</t>
    <rPh sb="0" eb="1">
      <t>エサ</t>
    </rPh>
    <rPh sb="1" eb="2">
      <t>ト</t>
    </rPh>
    <rPh sb="2" eb="4">
      <t>シズカ</t>
    </rPh>
    <phoneticPr fontId="4"/>
  </si>
  <si>
    <t>帯広柏葉</t>
    <rPh sb="0" eb="2">
      <t>オビヒロ</t>
    </rPh>
    <rPh sb="2" eb="4">
      <t>ハクヨウ</t>
    </rPh>
    <phoneticPr fontId="4"/>
  </si>
  <si>
    <t>山脇卓也</t>
    <rPh sb="0" eb="2">
      <t>ヤマワキ</t>
    </rPh>
    <rPh sb="2" eb="4">
      <t>タクヤ</t>
    </rPh>
    <phoneticPr fontId="4"/>
  </si>
  <si>
    <t>加賀雄介</t>
    <rPh sb="0" eb="2">
      <t>カガ</t>
    </rPh>
    <rPh sb="2" eb="3">
      <t>オ</t>
    </rPh>
    <rPh sb="3" eb="4">
      <t>スケ</t>
    </rPh>
    <phoneticPr fontId="4"/>
  </si>
  <si>
    <t>熊本純</t>
    <rPh sb="0" eb="2">
      <t>クマモト</t>
    </rPh>
    <rPh sb="2" eb="3">
      <t>ジュン</t>
    </rPh>
    <phoneticPr fontId="4"/>
  </si>
  <si>
    <t>餌取静香</t>
    <rPh sb="0" eb="1">
      <t>エサ</t>
    </rPh>
    <rPh sb="1" eb="2">
      <t>ト</t>
    </rPh>
    <rPh sb="2" eb="3">
      <t>シズ</t>
    </rPh>
    <rPh sb="3" eb="4">
      <t>カオ</t>
    </rPh>
    <phoneticPr fontId="4"/>
  </si>
  <si>
    <t>佐々木碧</t>
    <rPh sb="0" eb="3">
      <t>ササキ</t>
    </rPh>
    <rPh sb="3" eb="4">
      <t>アオ</t>
    </rPh>
    <phoneticPr fontId="4"/>
  </si>
  <si>
    <t>手塚千恵</t>
    <rPh sb="0" eb="2">
      <t>テヅカ</t>
    </rPh>
    <rPh sb="2" eb="4">
      <t>チエ</t>
    </rPh>
    <phoneticPr fontId="4"/>
  </si>
  <si>
    <t>千葉陽太</t>
    <rPh sb="0" eb="2">
      <t>チバ</t>
    </rPh>
    <rPh sb="2" eb="4">
      <t>ヨウタ</t>
    </rPh>
    <phoneticPr fontId="4"/>
  </si>
  <si>
    <t>髙橋勇喜</t>
    <rPh sb="0" eb="2">
      <t>タカハシ</t>
    </rPh>
    <rPh sb="2" eb="4">
      <t>ユウキ</t>
    </rPh>
    <phoneticPr fontId="4"/>
  </si>
  <si>
    <t>林篤志</t>
    <rPh sb="0" eb="1">
      <t>ハヤシ</t>
    </rPh>
    <rPh sb="1" eb="3">
      <t>アツシ</t>
    </rPh>
    <phoneticPr fontId="4"/>
  </si>
  <si>
    <t>北嶋和香</t>
    <rPh sb="0" eb="2">
      <t>キタジマ</t>
    </rPh>
    <rPh sb="2" eb="4">
      <t>ワカ</t>
    </rPh>
    <phoneticPr fontId="4"/>
  </si>
  <si>
    <t>佐野怜美</t>
    <rPh sb="0" eb="2">
      <t>サノ</t>
    </rPh>
    <rPh sb="2" eb="3">
      <t>レイ</t>
    </rPh>
    <rPh sb="3" eb="4">
      <t>ミ</t>
    </rPh>
    <phoneticPr fontId="4"/>
  </si>
  <si>
    <t>今泉あかね</t>
    <rPh sb="0" eb="2">
      <t>イマイズミ</t>
    </rPh>
    <phoneticPr fontId="4"/>
  </si>
  <si>
    <t>帯広大谷</t>
    <rPh sb="0" eb="2">
      <t>オビヒロ</t>
    </rPh>
    <rPh sb="2" eb="4">
      <t>オオタニ</t>
    </rPh>
    <phoneticPr fontId="4"/>
  </si>
  <si>
    <t>（帯広柏葉）</t>
    <rPh sb="1" eb="3">
      <t>オビヒロ</t>
    </rPh>
    <rPh sb="3" eb="5">
      <t>ハクヨウ</t>
    </rPh>
    <phoneticPr fontId="4"/>
  </si>
  <si>
    <t>髙橋優樹</t>
    <rPh sb="0" eb="2">
      <t>タカハシ</t>
    </rPh>
    <rPh sb="2" eb="3">
      <t>ヤサ</t>
    </rPh>
    <phoneticPr fontId="4"/>
  </si>
  <si>
    <t>山角哲也</t>
    <rPh sb="0" eb="2">
      <t>ヤマカド</t>
    </rPh>
    <rPh sb="2" eb="4">
      <t>テツヤ</t>
    </rPh>
    <phoneticPr fontId="4"/>
  </si>
  <si>
    <t>川口鮎</t>
    <rPh sb="0" eb="2">
      <t>カワグチ</t>
    </rPh>
    <rPh sb="2" eb="3">
      <t>アユ</t>
    </rPh>
    <phoneticPr fontId="4"/>
  </si>
  <si>
    <t>穂積桃子</t>
    <rPh sb="0" eb="2">
      <t>ホヅミ</t>
    </rPh>
    <rPh sb="2" eb="4">
      <t>モモコ</t>
    </rPh>
    <phoneticPr fontId="4"/>
  </si>
  <si>
    <t>高野真衣</t>
    <rPh sb="0" eb="2">
      <t>タカノ</t>
    </rPh>
    <rPh sb="2" eb="4">
      <t>マイ</t>
    </rPh>
    <phoneticPr fontId="4"/>
  </si>
  <si>
    <t>兼松暢</t>
    <rPh sb="0" eb="2">
      <t>カネマツ</t>
    </rPh>
    <phoneticPr fontId="4"/>
  </si>
  <si>
    <t>金谷雅基</t>
    <rPh sb="0" eb="2">
      <t>カネタニ</t>
    </rPh>
    <rPh sb="2" eb="3">
      <t>マサ</t>
    </rPh>
    <phoneticPr fontId="4"/>
  </si>
  <si>
    <t>水谷拳</t>
    <rPh sb="0" eb="2">
      <t>ミズタニ</t>
    </rPh>
    <rPh sb="2" eb="3">
      <t>コブシ</t>
    </rPh>
    <phoneticPr fontId="4"/>
  </si>
  <si>
    <t>前田有貴子</t>
    <rPh sb="0" eb="2">
      <t>マエダ</t>
    </rPh>
    <rPh sb="2" eb="5">
      <t>ユキコ</t>
    </rPh>
    <phoneticPr fontId="4"/>
  </si>
  <si>
    <t>柴野葉月</t>
    <rPh sb="0" eb="2">
      <t>シバノ</t>
    </rPh>
    <rPh sb="2" eb="3">
      <t>ハ</t>
    </rPh>
    <rPh sb="3" eb="4">
      <t>ツキ</t>
    </rPh>
    <phoneticPr fontId="4"/>
  </si>
  <si>
    <t>上田瑞希</t>
    <rPh sb="0" eb="2">
      <t>ウエダ</t>
    </rPh>
    <rPh sb="2" eb="4">
      <t>ミズキ</t>
    </rPh>
    <phoneticPr fontId="4"/>
  </si>
  <si>
    <t>（帯広大谷）</t>
    <rPh sb="1" eb="3">
      <t>オビヒロ</t>
    </rPh>
    <rPh sb="3" eb="5">
      <t>オオタニ</t>
    </rPh>
    <phoneticPr fontId="4"/>
  </si>
  <si>
    <t>長久真大</t>
    <rPh sb="0" eb="2">
      <t>ナガヒサ</t>
    </rPh>
    <rPh sb="2" eb="3">
      <t>マコト</t>
    </rPh>
    <rPh sb="3" eb="4">
      <t>ダイ</t>
    </rPh>
    <phoneticPr fontId="4"/>
  </si>
  <si>
    <t>三間翔太</t>
    <rPh sb="0" eb="2">
      <t>ミマ</t>
    </rPh>
    <rPh sb="2" eb="4">
      <t>ショウタ</t>
    </rPh>
    <phoneticPr fontId="4"/>
  </si>
  <si>
    <t>山本大介</t>
    <rPh sb="0" eb="2">
      <t>ヤマモト</t>
    </rPh>
    <rPh sb="2" eb="4">
      <t>ダイスケ</t>
    </rPh>
    <phoneticPr fontId="4"/>
  </si>
  <si>
    <t>来海千香</t>
    <rPh sb="0" eb="1">
      <t>ク</t>
    </rPh>
    <rPh sb="1" eb="2">
      <t>ウミ</t>
    </rPh>
    <rPh sb="2" eb="3">
      <t>セン</t>
    </rPh>
    <rPh sb="3" eb="4">
      <t>カオ</t>
    </rPh>
    <phoneticPr fontId="4"/>
  </si>
  <si>
    <t>千葉早也加</t>
    <rPh sb="0" eb="2">
      <t>チバ</t>
    </rPh>
    <rPh sb="2" eb="3">
      <t>ハヤ</t>
    </rPh>
    <rPh sb="3" eb="4">
      <t>ヤ</t>
    </rPh>
    <rPh sb="4" eb="5">
      <t>カ</t>
    </rPh>
    <phoneticPr fontId="4"/>
  </si>
  <si>
    <t>川原佳奈</t>
    <rPh sb="0" eb="2">
      <t>カワハラ</t>
    </rPh>
    <rPh sb="2" eb="4">
      <t>カナ</t>
    </rPh>
    <phoneticPr fontId="4"/>
  </si>
  <si>
    <t>今野貴譲</t>
    <rPh sb="0" eb="2">
      <t>イマノ</t>
    </rPh>
    <rPh sb="2" eb="3">
      <t>トウト</t>
    </rPh>
    <rPh sb="3" eb="4">
      <t>ユズ</t>
    </rPh>
    <phoneticPr fontId="4"/>
  </si>
  <si>
    <t>冨田国嗣</t>
    <rPh sb="0" eb="2">
      <t>トミタ</t>
    </rPh>
    <rPh sb="2" eb="3">
      <t>クニ</t>
    </rPh>
    <rPh sb="3" eb="4">
      <t>ツ</t>
    </rPh>
    <phoneticPr fontId="4"/>
  </si>
  <si>
    <t>吉野隆一</t>
    <rPh sb="0" eb="2">
      <t>ヨシノ</t>
    </rPh>
    <rPh sb="2" eb="3">
      <t>リュウ</t>
    </rPh>
    <rPh sb="3" eb="4">
      <t>イチ</t>
    </rPh>
    <phoneticPr fontId="4"/>
  </si>
  <si>
    <t>坂野真由</t>
    <rPh sb="0" eb="2">
      <t>サカノ</t>
    </rPh>
    <rPh sb="2" eb="3">
      <t>マコト</t>
    </rPh>
    <rPh sb="3" eb="4">
      <t>ユ</t>
    </rPh>
    <phoneticPr fontId="4"/>
  </si>
  <si>
    <t>髙山実来</t>
    <rPh sb="0" eb="2">
      <t>タカヤマ</t>
    </rPh>
    <rPh sb="2" eb="3">
      <t>ジツ</t>
    </rPh>
    <rPh sb="3" eb="4">
      <t>ク</t>
    </rPh>
    <phoneticPr fontId="4"/>
  </si>
  <si>
    <t>和知英樹</t>
    <rPh sb="0" eb="2">
      <t>ワチ</t>
    </rPh>
    <rPh sb="2" eb="4">
      <t>ヒデキ</t>
    </rPh>
    <phoneticPr fontId="4"/>
  </si>
  <si>
    <t>五十嵐博信</t>
    <rPh sb="0" eb="3">
      <t>イガラシ</t>
    </rPh>
    <rPh sb="3" eb="5">
      <t>ヒロノブ</t>
    </rPh>
    <phoneticPr fontId="4"/>
  </si>
  <si>
    <t>上野智貴</t>
    <rPh sb="0" eb="2">
      <t>ウエノ</t>
    </rPh>
    <rPh sb="2" eb="3">
      <t>トモ</t>
    </rPh>
    <rPh sb="3" eb="4">
      <t>トウト</t>
    </rPh>
    <phoneticPr fontId="4"/>
  </si>
  <si>
    <t>鳥羽菜々子</t>
    <rPh sb="0" eb="2">
      <t>トバ</t>
    </rPh>
    <rPh sb="2" eb="5">
      <t>ナナコ</t>
    </rPh>
    <phoneticPr fontId="4"/>
  </si>
  <si>
    <t>金澤姫香</t>
    <rPh sb="0" eb="2">
      <t>カナザワ</t>
    </rPh>
    <rPh sb="2" eb="3">
      <t>ヒメ</t>
    </rPh>
    <rPh sb="3" eb="4">
      <t>カオ</t>
    </rPh>
    <phoneticPr fontId="4"/>
  </si>
  <si>
    <t>富田颯希</t>
    <rPh sb="0" eb="2">
      <t>トミタ</t>
    </rPh>
    <rPh sb="2" eb="4">
      <t>サツキ</t>
    </rPh>
    <phoneticPr fontId="4"/>
  </si>
  <si>
    <t>山田拓実</t>
    <rPh sb="0" eb="2">
      <t>ヤマダ</t>
    </rPh>
    <rPh sb="2" eb="3">
      <t>タク</t>
    </rPh>
    <rPh sb="3" eb="4">
      <t>ジツ</t>
    </rPh>
    <phoneticPr fontId="4"/>
  </si>
  <si>
    <t>金山翔</t>
    <rPh sb="0" eb="2">
      <t>カナヤマ</t>
    </rPh>
    <rPh sb="2" eb="3">
      <t>ショウ</t>
    </rPh>
    <phoneticPr fontId="4"/>
  </si>
  <si>
    <t>中野翔護</t>
    <rPh sb="0" eb="2">
      <t>ナカノ</t>
    </rPh>
    <rPh sb="2" eb="3">
      <t>ショウ</t>
    </rPh>
    <rPh sb="3" eb="4">
      <t>ゴ</t>
    </rPh>
    <phoneticPr fontId="4"/>
  </si>
  <si>
    <t>黒田みさと</t>
    <rPh sb="0" eb="2">
      <t>クロダ</t>
    </rPh>
    <phoneticPr fontId="4"/>
  </si>
  <si>
    <t>柴田紗英</t>
    <rPh sb="0" eb="2">
      <t>シバタ</t>
    </rPh>
    <rPh sb="2" eb="4">
      <t>サエ</t>
    </rPh>
    <phoneticPr fontId="4"/>
  </si>
  <si>
    <t>村椿真梨</t>
    <rPh sb="0" eb="2">
      <t>ムラツバキ</t>
    </rPh>
    <rPh sb="2" eb="4">
      <t>マリ</t>
    </rPh>
    <phoneticPr fontId="4"/>
  </si>
  <si>
    <t>三立目</t>
    <rPh sb="0" eb="1">
      <t>サン</t>
    </rPh>
    <rPh sb="1" eb="2">
      <t>タ</t>
    </rPh>
    <rPh sb="2" eb="3">
      <t>メ</t>
    </rPh>
    <phoneticPr fontId="1"/>
  </si>
  <si>
    <t>競　射</t>
    <rPh sb="0" eb="1">
      <t>セリ</t>
    </rPh>
    <rPh sb="2" eb="3">
      <t>イ</t>
    </rPh>
    <phoneticPr fontId="1"/>
  </si>
  <si>
    <t>競射</t>
    <rPh sb="0" eb="1">
      <t>セリ</t>
    </rPh>
    <rPh sb="1" eb="2">
      <t>イ</t>
    </rPh>
    <phoneticPr fontId="1"/>
  </si>
  <si>
    <t>合　計</t>
    <rPh sb="0" eb="1">
      <t>ゴウ</t>
    </rPh>
    <rPh sb="2" eb="3">
      <t>ケイ</t>
    </rPh>
    <phoneticPr fontId="1"/>
  </si>
  <si>
    <t>学校名</t>
    <rPh sb="0" eb="2">
      <t>ガッコウ</t>
    </rPh>
    <rPh sb="2" eb="3">
      <t>メイ</t>
    </rPh>
    <phoneticPr fontId="1"/>
  </si>
  <si>
    <t>一回戦</t>
    <rPh sb="0" eb="1">
      <t>イチ</t>
    </rPh>
    <rPh sb="1" eb="3">
      <t>カイセン</t>
    </rPh>
    <phoneticPr fontId="1"/>
  </si>
  <si>
    <t>準決勝</t>
    <rPh sb="0" eb="3">
      <t>ジュンケッショウ</t>
    </rPh>
    <phoneticPr fontId="1"/>
  </si>
  <si>
    <t>決勝</t>
    <rPh sb="0" eb="2">
      <t>ケッショウ</t>
    </rPh>
    <phoneticPr fontId="1"/>
  </si>
  <si>
    <t>予選順位</t>
    <rPh sb="0" eb="2">
      <t>ヨセン</t>
    </rPh>
    <rPh sb="2" eb="4">
      <t>ジュンイ</t>
    </rPh>
    <phoneticPr fontId="1"/>
  </si>
  <si>
    <t>⑤</t>
    <phoneticPr fontId="1"/>
  </si>
  <si>
    <t>⑥</t>
    <phoneticPr fontId="1"/>
  </si>
  <si>
    <t>⑨</t>
    <phoneticPr fontId="1"/>
  </si>
  <si>
    <t>優　勝</t>
    <rPh sb="0" eb="1">
      <t>ユウ</t>
    </rPh>
    <rPh sb="2" eb="3">
      <t>カツ</t>
    </rPh>
    <phoneticPr fontId="1"/>
  </si>
  <si>
    <t>左：第２射場</t>
    <rPh sb="0" eb="1">
      <t>ヒダリ</t>
    </rPh>
    <rPh sb="2" eb="3">
      <t>ダイ</t>
    </rPh>
    <rPh sb="4" eb="6">
      <t>シャジョウ</t>
    </rPh>
    <phoneticPr fontId="1"/>
  </si>
  <si>
    <t>右：第１射場</t>
    <rPh sb="0" eb="1">
      <t>ミギ</t>
    </rPh>
    <rPh sb="2" eb="3">
      <t>ダイ</t>
    </rPh>
    <rPh sb="4" eb="6">
      <t>シャジョウ</t>
    </rPh>
    <phoneticPr fontId="1"/>
  </si>
  <si>
    <t>参加校・参加選手内訳</t>
    <rPh sb="0" eb="2">
      <t>サンカ</t>
    </rPh>
    <rPh sb="2" eb="3">
      <t>コウ</t>
    </rPh>
    <rPh sb="4" eb="6">
      <t>サンカ</t>
    </rPh>
    <rPh sb="6" eb="8">
      <t>センシュ</t>
    </rPh>
    <rPh sb="8" eb="10">
      <t>ウチワケ</t>
    </rPh>
    <phoneticPr fontId="3"/>
  </si>
  <si>
    <t>団体戦立順</t>
    <rPh sb="0" eb="1">
      <t>ダン</t>
    </rPh>
    <rPh sb="1" eb="2">
      <t>カラダ</t>
    </rPh>
    <rPh sb="2" eb="3">
      <t>イクサ</t>
    </rPh>
    <rPh sb="3" eb="4">
      <t>タテ</t>
    </rPh>
    <rPh sb="4" eb="5">
      <t>ジュン</t>
    </rPh>
    <phoneticPr fontId="3"/>
  </si>
  <si>
    <t>立順</t>
    <rPh sb="0" eb="1">
      <t>タ</t>
    </rPh>
    <rPh sb="1" eb="2">
      <t>ジュン</t>
    </rPh>
    <phoneticPr fontId="3"/>
  </si>
  <si>
    <t>№</t>
    <phoneticPr fontId="3"/>
  </si>
  <si>
    <t>学年</t>
    <rPh sb="0" eb="1">
      <t>ガク</t>
    </rPh>
    <rPh sb="1" eb="2">
      <t>トシ</t>
    </rPh>
    <phoneticPr fontId="3"/>
  </si>
  <si>
    <t>選手名</t>
    <rPh sb="0" eb="3">
      <t>センシュメイ</t>
    </rPh>
    <phoneticPr fontId="3"/>
  </si>
  <si>
    <t>帯広緑陽</t>
    <rPh sb="0" eb="2">
      <t>オビヒロ</t>
    </rPh>
    <rPh sb="2" eb="4">
      <t>リョクヨウ</t>
    </rPh>
    <phoneticPr fontId="1"/>
  </si>
  <si>
    <t>帯広柏葉</t>
    <rPh sb="0" eb="2">
      <t>オビヒロ</t>
    </rPh>
    <rPh sb="2" eb="4">
      <t>ハクヨウ</t>
    </rPh>
    <phoneticPr fontId="1"/>
  </si>
  <si>
    <t>帯広北</t>
    <rPh sb="0" eb="2">
      <t>オビヒロ</t>
    </rPh>
    <rPh sb="2" eb="3">
      <t>キタ</t>
    </rPh>
    <phoneticPr fontId="1"/>
  </si>
  <si>
    <t>帯広大谷</t>
    <rPh sb="0" eb="2">
      <t>オビヒロ</t>
    </rPh>
    <rPh sb="2" eb="4">
      <t>オオタニ</t>
    </rPh>
    <phoneticPr fontId="1"/>
  </si>
  <si>
    <t>清水</t>
    <rPh sb="0" eb="2">
      <t>シミズ</t>
    </rPh>
    <phoneticPr fontId="1"/>
  </si>
  <si>
    <t>半澤直諭</t>
    <rPh sb="0" eb="2">
      <t>ハンザワ</t>
    </rPh>
    <rPh sb="2" eb="3">
      <t>ナオ</t>
    </rPh>
    <rPh sb="3" eb="4">
      <t>サトシ</t>
    </rPh>
    <phoneticPr fontId="1"/>
  </si>
  <si>
    <t>小杉拓己</t>
    <rPh sb="0" eb="2">
      <t>コスギ</t>
    </rPh>
    <rPh sb="2" eb="4">
      <t>タクミ</t>
    </rPh>
    <phoneticPr fontId="1"/>
  </si>
  <si>
    <t>（帯広柏葉）</t>
    <rPh sb="1" eb="3">
      <t>オビヒロ</t>
    </rPh>
    <rPh sb="3" eb="5">
      <t>ハクヨウ</t>
    </rPh>
    <phoneticPr fontId="1"/>
  </si>
  <si>
    <t>深瀬竜海</t>
    <rPh sb="0" eb="2">
      <t>フカセ</t>
    </rPh>
    <rPh sb="2" eb="3">
      <t>タツ</t>
    </rPh>
    <rPh sb="3" eb="4">
      <t>ウミ</t>
    </rPh>
    <phoneticPr fontId="1"/>
  </si>
  <si>
    <t>小田中春陽</t>
    <rPh sb="0" eb="3">
      <t>オダナカ</t>
    </rPh>
    <rPh sb="3" eb="5">
      <t>ハルヒ</t>
    </rPh>
    <phoneticPr fontId="1"/>
  </si>
  <si>
    <t>坂本沙音</t>
    <rPh sb="0" eb="2">
      <t>サカモト</t>
    </rPh>
    <rPh sb="2" eb="3">
      <t>サ</t>
    </rPh>
    <rPh sb="3" eb="4">
      <t>オン</t>
    </rPh>
    <phoneticPr fontId="1"/>
  </si>
  <si>
    <t>天間みゆき</t>
    <rPh sb="0" eb="2">
      <t>テンマ</t>
    </rPh>
    <phoneticPr fontId="1"/>
  </si>
  <si>
    <t>選手名簿　＜女子個人＞</t>
    <rPh sb="0" eb="2">
      <t>センシュ</t>
    </rPh>
    <rPh sb="2" eb="4">
      <t>メイボ</t>
    </rPh>
    <rPh sb="6" eb="8">
      <t>ジョシ</t>
    </rPh>
    <rPh sb="8" eb="10">
      <t>コジン</t>
    </rPh>
    <phoneticPr fontId="1"/>
  </si>
  <si>
    <t>二立目</t>
    <rPh sb="0" eb="1">
      <t>ニ</t>
    </rPh>
    <rPh sb="1" eb="2">
      <t>タ</t>
    </rPh>
    <rPh sb="2" eb="3">
      <t>メ</t>
    </rPh>
    <phoneticPr fontId="1"/>
  </si>
  <si>
    <t>合　　　　　計</t>
    <rPh sb="0" eb="1">
      <t>ゴウ</t>
    </rPh>
    <rPh sb="6" eb="7">
      <t>ケイ</t>
    </rPh>
    <phoneticPr fontId="3"/>
  </si>
  <si>
    <t>一立ち目</t>
    <rPh sb="0" eb="1">
      <t>イチ</t>
    </rPh>
    <rPh sb="1" eb="2">
      <t>タ</t>
    </rPh>
    <rPh sb="3" eb="4">
      <t>メ</t>
    </rPh>
    <phoneticPr fontId="1"/>
  </si>
  <si>
    <t>二立ち目</t>
    <rPh sb="0" eb="1">
      <t>ニ</t>
    </rPh>
    <rPh sb="1" eb="2">
      <t>タ</t>
    </rPh>
    <rPh sb="3" eb="4">
      <t>メ</t>
    </rPh>
    <phoneticPr fontId="1"/>
  </si>
  <si>
    <t>学　校　名</t>
    <rPh sb="0" eb="1">
      <t>ガク</t>
    </rPh>
    <rPh sb="2" eb="3">
      <t>コウ</t>
    </rPh>
    <rPh sb="4" eb="5">
      <t>メイ</t>
    </rPh>
    <phoneticPr fontId="3"/>
  </si>
  <si>
    <t>№</t>
    <phoneticPr fontId="1"/>
  </si>
  <si>
    <t>選手名簿　＜男子個人＞</t>
    <rPh sb="0" eb="2">
      <t>センシュ</t>
    </rPh>
    <rPh sb="2" eb="4">
      <t>メイボ</t>
    </rPh>
    <rPh sb="6" eb="8">
      <t>ダンシ</t>
    </rPh>
    <rPh sb="8" eb="10">
      <t>コジン</t>
    </rPh>
    <phoneticPr fontId="1"/>
  </si>
  <si>
    <t>競技順</t>
    <rPh sb="0" eb="2">
      <t>キョウギ</t>
    </rPh>
    <rPh sb="2" eb="3">
      <t>ジュン</t>
    </rPh>
    <phoneticPr fontId="1"/>
  </si>
  <si>
    <t>計</t>
    <rPh sb="0" eb="1">
      <t>ケイ</t>
    </rPh>
    <phoneticPr fontId="1"/>
  </si>
  <si>
    <t>中山竜一</t>
    <rPh sb="0" eb="2">
      <t>ナカヤマ</t>
    </rPh>
    <rPh sb="2" eb="4">
      <t>リュウイチ</t>
    </rPh>
    <phoneticPr fontId="4"/>
  </si>
  <si>
    <t>谷祐輔</t>
    <rPh sb="0" eb="1">
      <t>タニ</t>
    </rPh>
    <rPh sb="1" eb="3">
      <t>ユウスケ</t>
    </rPh>
    <phoneticPr fontId="4"/>
  </si>
  <si>
    <t>早坂農</t>
    <rPh sb="0" eb="2">
      <t>ハヤサカ</t>
    </rPh>
    <rPh sb="2" eb="3">
      <t>ノウ</t>
    </rPh>
    <phoneticPr fontId="4"/>
  </si>
  <si>
    <t>阿部将</t>
    <rPh sb="0" eb="2">
      <t>アベ</t>
    </rPh>
    <rPh sb="2" eb="3">
      <t>ショウ</t>
    </rPh>
    <phoneticPr fontId="4"/>
  </si>
  <si>
    <t>中川雄太</t>
    <rPh sb="0" eb="2">
      <t>ナカガワ</t>
    </rPh>
    <rPh sb="2" eb="3">
      <t>ユウタ</t>
    </rPh>
    <rPh sb="3" eb="4">
      <t>タ</t>
    </rPh>
    <phoneticPr fontId="4"/>
  </si>
  <si>
    <t>今泉準</t>
    <rPh sb="0" eb="2">
      <t>イマイズミ</t>
    </rPh>
    <rPh sb="2" eb="3">
      <t>ジュン</t>
    </rPh>
    <phoneticPr fontId="4"/>
  </si>
  <si>
    <t>延与和紘</t>
    <rPh sb="0" eb="2">
      <t>エンヨ</t>
    </rPh>
    <rPh sb="2" eb="3">
      <t>カズヒロ</t>
    </rPh>
    <rPh sb="3" eb="4">
      <t>ヒロコ</t>
    </rPh>
    <phoneticPr fontId="4"/>
  </si>
  <si>
    <t>中島知也</t>
    <rPh sb="0" eb="2">
      <t>ナカジマ</t>
    </rPh>
    <rPh sb="2" eb="4">
      <t>トモヤ</t>
    </rPh>
    <phoneticPr fontId="4"/>
  </si>
  <si>
    <t>小尾真也</t>
    <rPh sb="0" eb="1">
      <t>コ</t>
    </rPh>
    <rPh sb="1" eb="2">
      <t>オ</t>
    </rPh>
    <rPh sb="2" eb="4">
      <t>シンヤ</t>
    </rPh>
    <phoneticPr fontId="4"/>
  </si>
  <si>
    <t>日下部啓</t>
    <rPh sb="0" eb="3">
      <t>クサカベ</t>
    </rPh>
    <rPh sb="3" eb="4">
      <t>ケイ</t>
    </rPh>
    <phoneticPr fontId="4"/>
  </si>
  <si>
    <t>三好英一</t>
    <rPh sb="0" eb="2">
      <t>ミヨシ</t>
    </rPh>
    <rPh sb="2" eb="4">
      <t>エイイチ</t>
    </rPh>
    <phoneticPr fontId="4"/>
  </si>
  <si>
    <t>多治見圭悟</t>
    <rPh sb="0" eb="3">
      <t>タジミ</t>
    </rPh>
    <rPh sb="3" eb="4">
      <t>ケイゴ</t>
    </rPh>
    <rPh sb="4" eb="5">
      <t>ゴ</t>
    </rPh>
    <phoneticPr fontId="4"/>
  </si>
  <si>
    <t>山本藍子</t>
    <rPh sb="0" eb="2">
      <t>ヤマモト</t>
    </rPh>
    <rPh sb="2" eb="4">
      <t>アイコ</t>
    </rPh>
    <phoneticPr fontId="4"/>
  </si>
  <si>
    <t>小松忍</t>
    <rPh sb="0" eb="2">
      <t>コマツ</t>
    </rPh>
    <rPh sb="2" eb="3">
      <t>シノブ</t>
    </rPh>
    <phoneticPr fontId="4"/>
  </si>
  <si>
    <t>斉須さゆり</t>
    <rPh sb="0" eb="1">
      <t>サイトウ</t>
    </rPh>
    <rPh sb="1" eb="2">
      <t>ス</t>
    </rPh>
    <phoneticPr fontId="4"/>
  </si>
  <si>
    <t>武藤美加</t>
    <rPh sb="0" eb="2">
      <t>ムトウ</t>
    </rPh>
    <rPh sb="2" eb="4">
      <t>ミカ</t>
    </rPh>
    <phoneticPr fontId="4"/>
  </si>
  <si>
    <t>東堂絵理香</t>
    <rPh sb="0" eb="1">
      <t>トウドウ</t>
    </rPh>
    <rPh sb="1" eb="2">
      <t>ドウ</t>
    </rPh>
    <rPh sb="2" eb="3">
      <t>エ</t>
    </rPh>
    <rPh sb="3" eb="4">
      <t>リ</t>
    </rPh>
    <rPh sb="4" eb="5">
      <t>カ</t>
    </rPh>
    <phoneticPr fontId="4"/>
  </si>
  <si>
    <t>高瀬旬子</t>
    <rPh sb="0" eb="2">
      <t>タカセ</t>
    </rPh>
    <rPh sb="2" eb="4">
      <t>シュンコ</t>
    </rPh>
    <phoneticPr fontId="4"/>
  </si>
  <si>
    <t>吉田仁美</t>
    <rPh sb="0" eb="2">
      <t>ヨシダ</t>
    </rPh>
    <rPh sb="2" eb="4">
      <t>ヒトミ</t>
    </rPh>
    <phoneticPr fontId="4"/>
  </si>
  <si>
    <t>牧野美穂</t>
    <rPh sb="0" eb="2">
      <t>マキノ</t>
    </rPh>
    <rPh sb="2" eb="4">
      <t>ミホ</t>
    </rPh>
    <phoneticPr fontId="4"/>
  </si>
  <si>
    <t>下坂亜紀子</t>
    <rPh sb="0" eb="2">
      <t>シモサカ</t>
    </rPh>
    <rPh sb="2" eb="5">
      <t>アキコ</t>
    </rPh>
    <phoneticPr fontId="4"/>
  </si>
  <si>
    <t>宮田あゆみ</t>
    <rPh sb="0" eb="2">
      <t>ミヤタ</t>
    </rPh>
    <phoneticPr fontId="4"/>
  </si>
  <si>
    <t>北原亜紀奈</t>
    <rPh sb="0" eb="2">
      <t>キタハラ</t>
    </rPh>
    <rPh sb="2" eb="3">
      <t>ア</t>
    </rPh>
    <rPh sb="3" eb="4">
      <t>キゲン</t>
    </rPh>
    <rPh sb="4" eb="5">
      <t>ナ</t>
    </rPh>
    <phoneticPr fontId="4"/>
  </si>
  <si>
    <t>団体の部</t>
    <rPh sb="0" eb="2">
      <t>ダンタイ</t>
    </rPh>
    <rPh sb="3" eb="4">
      <t>ブ</t>
    </rPh>
    <phoneticPr fontId="3"/>
  </si>
  <si>
    <t>個人の部</t>
    <rPh sb="0" eb="2">
      <t>コジン</t>
    </rPh>
    <rPh sb="3" eb="4">
      <t>ブ</t>
    </rPh>
    <phoneticPr fontId="3"/>
  </si>
  <si>
    <t>皆中賞</t>
    <rPh sb="0" eb="1">
      <t>ミナ</t>
    </rPh>
    <rPh sb="1" eb="2">
      <t>チュウ</t>
    </rPh>
    <rPh sb="2" eb="3">
      <t>ショウ</t>
    </rPh>
    <phoneticPr fontId="1"/>
  </si>
  <si>
    <t>足寄</t>
    <phoneticPr fontId="4"/>
  </si>
  <si>
    <t>清水</t>
    <phoneticPr fontId="4"/>
  </si>
  <si>
    <t>帯広南商業</t>
    <phoneticPr fontId="4"/>
  </si>
  <si>
    <t>池田</t>
    <phoneticPr fontId="4"/>
  </si>
  <si>
    <t>各校
人数</t>
    <rPh sb="0" eb="2">
      <t>カクコウ</t>
    </rPh>
    <rPh sb="3" eb="4">
      <t>ヒト</t>
    </rPh>
    <rPh sb="4" eb="5">
      <t>カズ</t>
    </rPh>
    <phoneticPr fontId="3"/>
  </si>
  <si>
    <t>女子個人戦</t>
    <rPh sb="0" eb="2">
      <t>ジョシ</t>
    </rPh>
    <rPh sb="2" eb="5">
      <t>コジンセン</t>
    </rPh>
    <phoneticPr fontId="1"/>
  </si>
  <si>
    <t>男子個人戦</t>
    <rPh sb="0" eb="2">
      <t>ダンシ</t>
    </rPh>
    <rPh sb="2" eb="5">
      <t>コジンセン</t>
    </rPh>
    <phoneticPr fontId="1"/>
  </si>
  <si>
    <t>女子団体戦　予選</t>
    <rPh sb="0" eb="2">
      <t>ジョシ</t>
    </rPh>
    <rPh sb="2" eb="5">
      <t>ダンタイセン</t>
    </rPh>
    <rPh sb="6" eb="8">
      <t>ヨセン</t>
    </rPh>
    <phoneticPr fontId="1"/>
  </si>
  <si>
    <t>男子団体戦　予選</t>
    <rPh sb="0" eb="2">
      <t>ダンシ</t>
    </rPh>
    <rPh sb="2" eb="5">
      <t>ダンタイセン</t>
    </rPh>
    <rPh sb="6" eb="8">
      <t>ヨセン</t>
    </rPh>
    <phoneticPr fontId="1"/>
  </si>
  <si>
    <t>女子団体戦　決勝</t>
    <rPh sb="0" eb="2">
      <t>ジョシ</t>
    </rPh>
    <rPh sb="2" eb="4">
      <t>ダンタイ</t>
    </rPh>
    <rPh sb="4" eb="5">
      <t>セン</t>
    </rPh>
    <rPh sb="6" eb="8">
      <t>ケッショウ</t>
    </rPh>
    <phoneticPr fontId="1"/>
  </si>
  <si>
    <t>男子団体戦　決勝</t>
    <rPh sb="0" eb="2">
      <t>ダンシ</t>
    </rPh>
    <rPh sb="2" eb="4">
      <t>ダンタイ</t>
    </rPh>
    <rPh sb="4" eb="5">
      <t>セン</t>
    </rPh>
    <rPh sb="6" eb="8">
      <t>ケッショウ</t>
    </rPh>
    <phoneticPr fontId="1"/>
  </si>
  <si>
    <t>栄光の記録　団体の部</t>
    <rPh sb="0" eb="2">
      <t>エイコウ</t>
    </rPh>
    <rPh sb="3" eb="5">
      <t>キロク</t>
    </rPh>
    <rPh sb="6" eb="8">
      <t>ダンタイ</t>
    </rPh>
    <rPh sb="9" eb="10">
      <t>ブ</t>
    </rPh>
    <phoneticPr fontId="4"/>
  </si>
  <si>
    <t>栄光の記録　個人の部</t>
    <rPh sb="0" eb="2">
      <t>エイコウ</t>
    </rPh>
    <rPh sb="3" eb="5">
      <t>キロク</t>
    </rPh>
    <rPh sb="6" eb="8">
      <t>コジン</t>
    </rPh>
    <rPh sb="9" eb="10">
      <t>ブ</t>
    </rPh>
    <phoneticPr fontId="4"/>
  </si>
  <si>
    <t>第１射場</t>
    <rPh sb="0" eb="1">
      <t>ダイ</t>
    </rPh>
    <rPh sb="2" eb="4">
      <t>シャジョウ</t>
    </rPh>
    <phoneticPr fontId="1"/>
  </si>
  <si>
    <t>第２射場</t>
    <phoneticPr fontId="1"/>
  </si>
  <si>
    <t>第３射場</t>
    <rPh sb="0" eb="1">
      <t>ダイ</t>
    </rPh>
    <rPh sb="2" eb="4">
      <t>シャジョウ</t>
    </rPh>
    <phoneticPr fontId="1"/>
  </si>
  <si>
    <t>第４射場</t>
    <rPh sb="0" eb="1">
      <t>ダイ</t>
    </rPh>
    <rPh sb="2" eb="4">
      <t>シャジョウ</t>
    </rPh>
    <phoneticPr fontId="1"/>
  </si>
  <si>
    <t>⑦</t>
    <phoneticPr fontId="1"/>
  </si>
  <si>
    <t>⑧</t>
    <phoneticPr fontId="1"/>
  </si>
  <si>
    <t>本別</t>
    <rPh sb="0" eb="2">
      <t>ホンベツ</t>
    </rPh>
    <phoneticPr fontId="4"/>
  </si>
  <si>
    <t>帯広緑陽</t>
    <rPh sb="0" eb="2">
      <t>オビヒロ</t>
    </rPh>
    <rPh sb="2" eb="4">
      <t>リョクヨウ</t>
    </rPh>
    <phoneticPr fontId="4"/>
  </si>
  <si>
    <t>清水</t>
    <rPh sb="0" eb="2">
      <t>シミズ</t>
    </rPh>
    <phoneticPr fontId="4"/>
  </si>
  <si>
    <t>菅野祐也</t>
    <rPh sb="0" eb="2">
      <t>スガノ</t>
    </rPh>
    <rPh sb="2" eb="4">
      <t>ユウヤ</t>
    </rPh>
    <phoneticPr fontId="3"/>
  </si>
  <si>
    <t>町居慶和</t>
    <rPh sb="0" eb="2">
      <t>マチイ</t>
    </rPh>
    <rPh sb="2" eb="4">
      <t>ヨシカズ</t>
    </rPh>
    <phoneticPr fontId="3"/>
  </si>
  <si>
    <t>本間遼斗</t>
    <rPh sb="0" eb="2">
      <t>ホンマ</t>
    </rPh>
    <rPh sb="2" eb="3">
      <t>リョウ</t>
    </rPh>
    <rPh sb="3" eb="4">
      <t>ト</t>
    </rPh>
    <phoneticPr fontId="3"/>
  </si>
  <si>
    <t>（足寄）</t>
    <rPh sb="1" eb="3">
      <t>アショロ</t>
    </rPh>
    <phoneticPr fontId="3"/>
  </si>
  <si>
    <t>（帯広南商業）</t>
    <rPh sb="1" eb="3">
      <t>オビヒロ</t>
    </rPh>
    <rPh sb="3" eb="4">
      <t>ミナミ</t>
    </rPh>
    <rPh sb="4" eb="6">
      <t>ショウギョウ</t>
    </rPh>
    <phoneticPr fontId="3"/>
  </si>
  <si>
    <t>（清水）</t>
    <rPh sb="1" eb="3">
      <t>シミズ</t>
    </rPh>
    <phoneticPr fontId="3"/>
  </si>
  <si>
    <t>岩橋小鞠</t>
    <rPh sb="0" eb="2">
      <t>イワセ</t>
    </rPh>
    <rPh sb="2" eb="4">
      <t>コマリ</t>
    </rPh>
    <phoneticPr fontId="3"/>
  </si>
  <si>
    <t>辻本未希</t>
    <rPh sb="0" eb="2">
      <t>ツジモト</t>
    </rPh>
    <rPh sb="2" eb="3">
      <t>ミ</t>
    </rPh>
    <rPh sb="3" eb="4">
      <t>キ</t>
    </rPh>
    <phoneticPr fontId="3"/>
  </si>
  <si>
    <t>榎本沙耶</t>
    <rPh sb="0" eb="2">
      <t>エノモト</t>
    </rPh>
    <rPh sb="2" eb="4">
      <t>サヤ</t>
    </rPh>
    <phoneticPr fontId="3"/>
  </si>
  <si>
    <t>（帯広大谷）</t>
    <rPh sb="1" eb="3">
      <t>オビヒロ</t>
    </rPh>
    <rPh sb="3" eb="5">
      <t>オオタニ</t>
    </rPh>
    <phoneticPr fontId="3"/>
  </si>
  <si>
    <t>（池田）</t>
    <rPh sb="1" eb="3">
      <t>イケダ</t>
    </rPh>
    <phoneticPr fontId="3"/>
  </si>
  <si>
    <t>帯広工業高校</t>
    <rPh sb="0" eb="2">
      <t>オビヒロ</t>
    </rPh>
    <rPh sb="2" eb="4">
      <t>コウギョウ</t>
    </rPh>
    <rPh sb="4" eb="6">
      <t>コウコウ</t>
    </rPh>
    <phoneticPr fontId="1"/>
  </si>
  <si>
    <t>帯広柏葉高校</t>
    <rPh sb="0" eb="2">
      <t>オビヒロ</t>
    </rPh>
    <rPh sb="2" eb="4">
      <t>ハクヨウ</t>
    </rPh>
    <rPh sb="4" eb="6">
      <t>コウコウ</t>
    </rPh>
    <phoneticPr fontId="1"/>
  </si>
  <si>
    <t>足寄高校</t>
    <rPh sb="0" eb="2">
      <t>アショロ</t>
    </rPh>
    <rPh sb="2" eb="4">
      <t>コウコウ</t>
    </rPh>
    <phoneticPr fontId="1"/>
  </si>
  <si>
    <t>帯広南商業高校</t>
    <rPh sb="0" eb="2">
      <t>オビヒロ</t>
    </rPh>
    <rPh sb="2" eb="3">
      <t>ミナミ</t>
    </rPh>
    <rPh sb="3" eb="5">
      <t>ショウギョウ</t>
    </rPh>
    <rPh sb="5" eb="7">
      <t>コウコウ</t>
    </rPh>
    <phoneticPr fontId="1"/>
  </si>
  <si>
    <t>帯広大谷高校</t>
    <rPh sb="0" eb="2">
      <t>オビヒロ</t>
    </rPh>
    <rPh sb="2" eb="4">
      <t>オオタニ</t>
    </rPh>
    <rPh sb="4" eb="6">
      <t>コウコウ</t>
    </rPh>
    <phoneticPr fontId="1"/>
  </si>
  <si>
    <t>本別高校</t>
    <rPh sb="0" eb="2">
      <t>ホンベツ</t>
    </rPh>
    <rPh sb="2" eb="4">
      <t>コウコウ</t>
    </rPh>
    <phoneticPr fontId="1"/>
  </si>
  <si>
    <t>帯広緑陽高校</t>
    <rPh sb="0" eb="2">
      <t>オビヒロ</t>
    </rPh>
    <rPh sb="2" eb="4">
      <t>リョクヨウ</t>
    </rPh>
    <rPh sb="4" eb="6">
      <t>コウコウ</t>
    </rPh>
    <phoneticPr fontId="1"/>
  </si>
  <si>
    <t>清水高校</t>
    <rPh sb="0" eb="2">
      <t>シミズ</t>
    </rPh>
    <rPh sb="2" eb="4">
      <t>コウコウ</t>
    </rPh>
    <phoneticPr fontId="1"/>
  </si>
  <si>
    <t>個人戦立順</t>
    <rPh sb="0" eb="2">
      <t>コジン</t>
    </rPh>
    <rPh sb="2" eb="3">
      <t>イクサ</t>
    </rPh>
    <rPh sb="3" eb="4">
      <t>タテ</t>
    </rPh>
    <rPh sb="4" eb="5">
      <t>ジュン</t>
    </rPh>
    <phoneticPr fontId="3"/>
  </si>
  <si>
    <t>順位</t>
  </si>
  <si>
    <t>学校名</t>
  </si>
  <si>
    <t>全道</t>
  </si>
  <si>
    <t>氏　名</t>
  </si>
  <si>
    <t>氏  名</t>
  </si>
  <si>
    <t>優　勝</t>
  </si>
  <si>
    <t>猪股　朋也</t>
  </si>
  <si>
    <t>準優勝</t>
  </si>
  <si>
    <t>井原　郁也</t>
  </si>
  <si>
    <t>３　位</t>
  </si>
  <si>
    <t>町居　慶和</t>
  </si>
  <si>
    <t>４　位</t>
  </si>
  <si>
    <t>５　位</t>
  </si>
  <si>
    <t>６　位</t>
  </si>
  <si>
    <t>高橋　ひかる</t>
  </si>
  <si>
    <t>佐藤　安純</t>
  </si>
  <si>
    <t>新田　麻里</t>
  </si>
  <si>
    <t>帯広大谷</t>
    <rPh sb="0" eb="2">
      <t>オビヒロ</t>
    </rPh>
    <rPh sb="2" eb="4">
      <t>オオタニ</t>
    </rPh>
    <phoneticPr fontId="4"/>
  </si>
  <si>
    <t>足寄</t>
    <rPh sb="0" eb="2">
      <t>アショロ</t>
    </rPh>
    <phoneticPr fontId="4"/>
  </si>
  <si>
    <t>帯広緑陽</t>
    <rPh sb="0" eb="2">
      <t>オビヒロ</t>
    </rPh>
    <rPh sb="2" eb="4">
      <t>リョクヨウ</t>
    </rPh>
    <phoneticPr fontId="4"/>
  </si>
  <si>
    <t>本別</t>
    <rPh sb="0" eb="2">
      <t>ホンベツ</t>
    </rPh>
    <phoneticPr fontId="4"/>
  </si>
  <si>
    <t>帯広柏葉</t>
    <rPh sb="0" eb="2">
      <t>オビヒロ</t>
    </rPh>
    <rPh sb="2" eb="4">
      <t>ハクヨウ</t>
    </rPh>
    <phoneticPr fontId="4"/>
  </si>
  <si>
    <t>帯広南商業</t>
    <rPh sb="0" eb="2">
      <t>オビヒロ</t>
    </rPh>
    <rPh sb="2" eb="4">
      <t>ミナミショウ</t>
    </rPh>
    <rPh sb="4" eb="5">
      <t>ギョウ</t>
    </rPh>
    <phoneticPr fontId="4"/>
  </si>
  <si>
    <t>女子</t>
    <rPh sb="0" eb="2">
      <t>ジョシ</t>
    </rPh>
    <phoneticPr fontId="1"/>
  </si>
  <si>
    <t>男子</t>
    <rPh sb="0" eb="2">
      <t>ダンシ</t>
    </rPh>
    <phoneticPr fontId="1"/>
  </si>
  <si>
    <t>足寄</t>
    <rPh sb="0" eb="2">
      <t>アショロ</t>
    </rPh>
    <phoneticPr fontId="4"/>
  </si>
  <si>
    <t>帯広南商業</t>
    <rPh sb="0" eb="2">
      <t>オビヒロ</t>
    </rPh>
    <rPh sb="2" eb="3">
      <t>ミナミ</t>
    </rPh>
    <rPh sb="3" eb="5">
      <t>ショウギョウ</t>
    </rPh>
    <phoneticPr fontId="4"/>
  </si>
  <si>
    <t>帯広柏葉</t>
    <rPh sb="0" eb="2">
      <t>オビヒロ</t>
    </rPh>
    <rPh sb="2" eb="4">
      <t>ハクヨウ</t>
    </rPh>
    <phoneticPr fontId="4"/>
  </si>
  <si>
    <t>帯広緑陽</t>
    <rPh sb="0" eb="2">
      <t>オビヒロ</t>
    </rPh>
    <rPh sb="2" eb="4">
      <t>リョクヨウ</t>
    </rPh>
    <phoneticPr fontId="4"/>
  </si>
  <si>
    <t>本別</t>
    <rPh sb="0" eb="2">
      <t>ホンベツ</t>
    </rPh>
    <phoneticPr fontId="4"/>
  </si>
  <si>
    <t>髙橋　和希</t>
    <rPh sb="0" eb="2">
      <t>タカハシ</t>
    </rPh>
    <rPh sb="3" eb="5">
      <t>カズキ</t>
    </rPh>
    <phoneticPr fontId="4"/>
  </si>
  <si>
    <t>（帯広南商業）</t>
    <rPh sb="1" eb="3">
      <t>オビヒロ</t>
    </rPh>
    <rPh sb="3" eb="4">
      <t>ミナミ</t>
    </rPh>
    <rPh sb="4" eb="6">
      <t>ショウギョウ</t>
    </rPh>
    <phoneticPr fontId="4"/>
  </si>
  <si>
    <t>斉藤　　颯</t>
    <rPh sb="0" eb="2">
      <t>サイトウ</t>
    </rPh>
    <phoneticPr fontId="4"/>
  </si>
  <si>
    <t>（足寄）</t>
    <rPh sb="1" eb="3">
      <t>アショロ</t>
    </rPh>
    <phoneticPr fontId="4"/>
  </si>
  <si>
    <t>徳山　　新</t>
    <rPh sb="0" eb="2">
      <t>トクヤマ</t>
    </rPh>
    <rPh sb="4" eb="5">
      <t>アラタ</t>
    </rPh>
    <phoneticPr fontId="4"/>
  </si>
  <si>
    <t>（帯広緑陽）</t>
    <rPh sb="1" eb="3">
      <t>オビヒロ</t>
    </rPh>
    <rPh sb="3" eb="5">
      <t>リョクヨウ</t>
    </rPh>
    <phoneticPr fontId="4"/>
  </si>
  <si>
    <t>庄田　奈央</t>
    <rPh sb="0" eb="2">
      <t>ショウダ</t>
    </rPh>
    <rPh sb="3" eb="5">
      <t>ナオ</t>
    </rPh>
    <phoneticPr fontId="4"/>
  </si>
  <si>
    <t>多田涼津実</t>
    <rPh sb="0" eb="2">
      <t>タダ</t>
    </rPh>
    <rPh sb="2" eb="3">
      <t>スズ</t>
    </rPh>
    <rPh sb="3" eb="4">
      <t>ツ</t>
    </rPh>
    <rPh sb="4" eb="5">
      <t>ミ</t>
    </rPh>
    <phoneticPr fontId="4"/>
  </si>
  <si>
    <t>大山　留奈</t>
    <rPh sb="0" eb="2">
      <t>オオヤマ</t>
    </rPh>
    <rPh sb="3" eb="4">
      <t>ル</t>
    </rPh>
    <rPh sb="4" eb="5">
      <t>ナ</t>
    </rPh>
    <phoneticPr fontId="4"/>
  </si>
  <si>
    <t>池田高校</t>
    <rPh sb="0" eb="2">
      <t>イケダ</t>
    </rPh>
    <rPh sb="2" eb="4">
      <t>コウコウ</t>
    </rPh>
    <phoneticPr fontId="1"/>
  </si>
  <si>
    <t>山内　颯太</t>
    <rPh sb="0" eb="2">
      <t>やまうち</t>
    </rPh>
    <rPh sb="3" eb="5">
      <t>そうた</t>
    </rPh>
    <phoneticPr fontId="3" type="Hiragana"/>
  </si>
  <si>
    <t>山内　大二郎</t>
    <rPh sb="0" eb="2">
      <t>やまうち</t>
    </rPh>
    <rPh sb="3" eb="6">
      <t>だいじろう</t>
    </rPh>
    <phoneticPr fontId="3" type="Hiragana"/>
  </si>
  <si>
    <t>浪江　嵩幸</t>
    <rPh sb="0" eb="2">
      <t>なみえ</t>
    </rPh>
    <rPh sb="3" eb="5">
      <t>たかゆき</t>
    </rPh>
    <phoneticPr fontId="3" type="Hiragana"/>
  </si>
  <si>
    <t>平田　拓也</t>
    <rPh sb="0" eb="2">
      <t>ひらた</t>
    </rPh>
    <rPh sb="3" eb="5">
      <t>たくや</t>
    </rPh>
    <phoneticPr fontId="3" type="Hiragana"/>
  </si>
  <si>
    <t>蓬田　光</t>
    <rPh sb="0" eb="2">
      <t>よもぎだ</t>
    </rPh>
    <rPh sb="3" eb="4">
      <t>ひかる</t>
    </rPh>
    <phoneticPr fontId="3" type="Hiragana"/>
  </si>
  <si>
    <t>青木　虹佑</t>
    <rPh sb="0" eb="2">
      <t>あおき</t>
    </rPh>
    <rPh sb="3" eb="4">
      <t>こう</t>
    </rPh>
    <rPh sb="4" eb="5">
      <t>すけ</t>
    </rPh>
    <phoneticPr fontId="3" type="Hiragana"/>
  </si>
  <si>
    <t>川口　翔真</t>
    <rPh sb="0" eb="2">
      <t>かわぐち</t>
    </rPh>
    <rPh sb="3" eb="5">
      <t>しょうま</t>
    </rPh>
    <phoneticPr fontId="3" type="Hiragana"/>
  </si>
  <si>
    <t>山田　陸玖</t>
    <rPh sb="0" eb="2">
      <t>やまだ</t>
    </rPh>
    <rPh sb="3" eb="4">
      <t>りく</t>
    </rPh>
    <phoneticPr fontId="3" type="Hiragana"/>
  </si>
  <si>
    <t>大山　侑太</t>
    <rPh sb="0" eb="2">
      <t>おおやま</t>
    </rPh>
    <rPh sb="3" eb="4">
      <t>ゆう</t>
    </rPh>
    <rPh sb="4" eb="5">
      <t>た</t>
    </rPh>
    <phoneticPr fontId="3" type="Hiragana"/>
  </si>
  <si>
    <t>小笹　廉</t>
    <rPh sb="0" eb="1">
      <t>こ</t>
    </rPh>
    <rPh sb="1" eb="2">
      <t>ささ</t>
    </rPh>
    <rPh sb="3" eb="4">
      <t>れん</t>
    </rPh>
    <phoneticPr fontId="3" type="Hiragana"/>
  </si>
  <si>
    <t>小島　幸太</t>
    <rPh sb="0" eb="2">
      <t>こじま</t>
    </rPh>
    <rPh sb="3" eb="5">
      <t>こうた</t>
    </rPh>
    <phoneticPr fontId="3" type="Hiragana"/>
  </si>
  <si>
    <t>川﨑　冬馬</t>
    <rPh sb="0" eb="2">
      <t>かわさき</t>
    </rPh>
    <rPh sb="3" eb="5">
      <t>とうま</t>
    </rPh>
    <phoneticPr fontId="3" type="Hiragana"/>
  </si>
  <si>
    <t>緑陽</t>
    <rPh sb="0" eb="2">
      <t>りょくよう</t>
    </rPh>
    <phoneticPr fontId="17" type="Hiragana"/>
  </si>
  <si>
    <t>皆川亜希子</t>
    <rPh sb="0" eb="2">
      <t>みながわ</t>
    </rPh>
    <rPh sb="2" eb="5">
      <t>あきこ</t>
    </rPh>
    <phoneticPr fontId="17" type="Hiragana"/>
  </si>
  <si>
    <t>清水</t>
    <rPh sb="0" eb="2">
      <t>しみず</t>
    </rPh>
    <phoneticPr fontId="17" type="Hiragana"/>
  </si>
  <si>
    <t>池田</t>
    <rPh sb="0" eb="2">
      <t>いけだ</t>
    </rPh>
    <phoneticPr fontId="17" type="Hiragana"/>
  </si>
  <si>
    <t>田中耕一朗</t>
    <rPh sb="0" eb="2">
      <t>たなか</t>
    </rPh>
    <rPh sb="2" eb="5">
      <t>こういちろう</t>
    </rPh>
    <phoneticPr fontId="17" type="Hiragana"/>
  </si>
  <si>
    <t>足寄</t>
    <rPh sb="0" eb="2">
      <t>あしょろ</t>
    </rPh>
    <phoneticPr fontId="17" type="Hiragana"/>
  </si>
  <si>
    <t>林　純司</t>
    <rPh sb="0" eb="1">
      <t>はやし</t>
    </rPh>
    <rPh sb="2" eb="4">
      <t>じゅんじ</t>
    </rPh>
    <phoneticPr fontId="17" type="Hiragana"/>
  </si>
  <si>
    <t>白井　大介</t>
    <rPh sb="0" eb="2">
      <t>しらい</t>
    </rPh>
    <rPh sb="3" eb="5">
      <t>だいすけ</t>
    </rPh>
    <phoneticPr fontId="3" type="Hiragana"/>
  </si>
  <si>
    <t>森　真那人</t>
    <rPh sb="0" eb="1">
      <t>もり</t>
    </rPh>
    <rPh sb="2" eb="5">
      <t>まなと</t>
    </rPh>
    <phoneticPr fontId="3" type="Hiragana"/>
  </si>
  <si>
    <t>福田　光希</t>
    <rPh sb="0" eb="2">
      <t>ふくだ</t>
    </rPh>
    <rPh sb="3" eb="5">
      <t>こうき</t>
    </rPh>
    <phoneticPr fontId="3" type="Hiragana"/>
  </si>
  <si>
    <t>吉本　匠汰</t>
    <rPh sb="0" eb="2">
      <t>よしもと</t>
    </rPh>
    <rPh sb="3" eb="5">
      <t>しょうた</t>
    </rPh>
    <phoneticPr fontId="3" type="Hiragana"/>
  </si>
  <si>
    <t>宮原　捷伍</t>
    <rPh sb="0" eb="2">
      <t>みやはら</t>
    </rPh>
    <rPh sb="3" eb="4">
      <t>しょうご</t>
    </rPh>
    <phoneticPr fontId="3" type="Hiragana"/>
  </si>
  <si>
    <t>川端　慧之</t>
    <rPh sb="0" eb="2">
      <t>かわばた</t>
    </rPh>
    <rPh sb="3" eb="4">
      <t>あき</t>
    </rPh>
    <rPh sb="4" eb="5">
      <t>ゆき</t>
    </rPh>
    <phoneticPr fontId="3" type="Hiragana"/>
  </si>
  <si>
    <t>石山　秀斗</t>
    <rPh sb="0" eb="2">
      <t>いしやま</t>
    </rPh>
    <rPh sb="3" eb="5">
      <t>しゅうと</t>
    </rPh>
    <phoneticPr fontId="3" type="Hiragana"/>
  </si>
  <si>
    <t>伊藤　和馬</t>
    <rPh sb="0" eb="2">
      <t>いとう</t>
    </rPh>
    <rPh sb="3" eb="5">
      <t>かずま</t>
    </rPh>
    <phoneticPr fontId="3" type="Hiragana"/>
  </si>
  <si>
    <t>松岡　雅也</t>
    <rPh sb="0" eb="2">
      <t>まつおか</t>
    </rPh>
    <rPh sb="3" eb="5">
      <t>まさや</t>
    </rPh>
    <phoneticPr fontId="3" type="Hiragana"/>
  </si>
  <si>
    <t>和田　愛大</t>
    <rPh sb="0" eb="2">
      <t>わだ</t>
    </rPh>
    <rPh sb="3" eb="5">
      <t>まなと</t>
    </rPh>
    <phoneticPr fontId="3" type="Hiragana"/>
  </si>
  <si>
    <t>正田　　新</t>
    <rPh sb="0" eb="2">
      <t>しょうだ</t>
    </rPh>
    <rPh sb="4" eb="5">
      <t>あらた</t>
    </rPh>
    <phoneticPr fontId="3" type="Hiragana"/>
  </si>
  <si>
    <t>奥村　亮介</t>
    <rPh sb="0" eb="2">
      <t>おくむら</t>
    </rPh>
    <rPh sb="3" eb="5">
      <t>りょうすけ</t>
    </rPh>
    <phoneticPr fontId="3" type="Hiragana"/>
  </si>
  <si>
    <t>向井　大貴</t>
    <rPh sb="0" eb="2">
      <t>むかい</t>
    </rPh>
    <rPh sb="3" eb="5">
      <t>だいき</t>
    </rPh>
    <phoneticPr fontId="3" type="Hiragana"/>
  </si>
  <si>
    <t>佐々木　颯太</t>
    <rPh sb="0" eb="1">
      <t>ささき</t>
    </rPh>
    <rPh sb="4" eb="6">
      <t>そうた</t>
    </rPh>
    <phoneticPr fontId="3" type="Hiragana"/>
  </si>
  <si>
    <t>柏葉</t>
    <rPh sb="0" eb="2">
      <t>はくよう</t>
    </rPh>
    <phoneticPr fontId="17" type="Hiragana"/>
  </si>
  <si>
    <t>加藤洋平</t>
    <rPh sb="0" eb="2">
      <t>かとう</t>
    </rPh>
    <rPh sb="2" eb="4">
      <t>ようへい</t>
    </rPh>
    <phoneticPr fontId="17" type="Hiragana"/>
  </si>
  <si>
    <t>大谷</t>
    <rPh sb="0" eb="2">
      <t>おおたに</t>
    </rPh>
    <phoneticPr fontId="17" type="Hiragana"/>
  </si>
  <si>
    <t>箭内美將</t>
    <rPh sb="0" eb="2">
      <t>やない</t>
    </rPh>
    <rPh sb="2" eb="3">
      <t>み</t>
    </rPh>
    <rPh sb="3" eb="4">
      <t>しょう</t>
    </rPh>
    <phoneticPr fontId="17" type="Hiragana"/>
  </si>
  <si>
    <t>北</t>
    <rPh sb="0" eb="1">
      <t>きた</t>
    </rPh>
    <phoneticPr fontId="17" type="Hiragana"/>
  </si>
  <si>
    <t>寺尾加奈子</t>
    <rPh sb="0" eb="2">
      <t>てらお</t>
    </rPh>
    <rPh sb="2" eb="5">
      <t>かなこ</t>
    </rPh>
    <phoneticPr fontId="17" type="Hiragana"/>
  </si>
  <si>
    <t>本別</t>
    <rPh sb="0" eb="2">
      <t>ほんべつ</t>
    </rPh>
    <phoneticPr fontId="17" type="Hiragana"/>
  </si>
  <si>
    <t>阿部　彰</t>
    <rPh sb="0" eb="2">
      <t>あべ</t>
    </rPh>
    <rPh sb="3" eb="4">
      <t>あきら</t>
    </rPh>
    <phoneticPr fontId="17" type="Hiragana"/>
  </si>
  <si>
    <t>細川　拓真</t>
    <rPh sb="0" eb="2">
      <t>ほそかわ</t>
    </rPh>
    <rPh sb="3" eb="5">
      <t>たくま</t>
    </rPh>
    <phoneticPr fontId="3" type="Hiragana"/>
  </si>
  <si>
    <t>吉川　蓮</t>
    <rPh sb="0" eb="2">
      <t>よしかわ</t>
    </rPh>
    <rPh sb="3" eb="4">
      <t>れん</t>
    </rPh>
    <phoneticPr fontId="3" type="Hiragana"/>
  </si>
  <si>
    <t>大方　勇吾</t>
    <rPh sb="0" eb="2">
      <t>おおかた</t>
    </rPh>
    <rPh sb="3" eb="5">
      <t>ゆうご</t>
    </rPh>
    <phoneticPr fontId="3" type="Hiragana"/>
  </si>
  <si>
    <t>吉田　　尊</t>
    <rPh sb="0" eb="2">
      <t>よしだ</t>
    </rPh>
    <rPh sb="4" eb="5">
      <t>たける</t>
    </rPh>
    <phoneticPr fontId="3" type="Hiragana"/>
  </si>
  <si>
    <t>松浦　駿晴</t>
    <rPh sb="0" eb="2">
      <t>まつうら</t>
    </rPh>
    <rPh sb="3" eb="5">
      <t>しゅんせい</t>
    </rPh>
    <phoneticPr fontId="3" type="Hiragana"/>
  </si>
  <si>
    <t>中島　健介</t>
    <rPh sb="0" eb="2">
      <t>なかじま</t>
    </rPh>
    <rPh sb="3" eb="5">
      <t>けんすけ</t>
    </rPh>
    <phoneticPr fontId="3" type="Hiragana"/>
  </si>
  <si>
    <t>鈴木　祐大</t>
    <rPh sb="0" eb="2">
      <t>すずき</t>
    </rPh>
    <rPh sb="3" eb="5">
      <t>ゆうだい</t>
    </rPh>
    <phoneticPr fontId="3" type="Hiragana"/>
  </si>
  <si>
    <t>南商業</t>
    <rPh sb="0" eb="1">
      <t>みなみ</t>
    </rPh>
    <rPh sb="1" eb="3">
      <t>しょうぎょう</t>
    </rPh>
    <phoneticPr fontId="17" type="Hiragana"/>
  </si>
  <si>
    <t>鈴木　真</t>
    <rPh sb="0" eb="2">
      <t>すずき</t>
    </rPh>
    <rPh sb="3" eb="4">
      <t>まこと</t>
    </rPh>
    <phoneticPr fontId="17" type="Hiragana"/>
  </si>
  <si>
    <t>工業</t>
    <rPh sb="0" eb="2">
      <t>こうぎょう</t>
    </rPh>
    <phoneticPr fontId="17" type="Hiragana"/>
  </si>
  <si>
    <t>堺　香理</t>
    <rPh sb="0" eb="1">
      <t>さかい</t>
    </rPh>
    <rPh sb="2" eb="4">
      <t>かおり</t>
    </rPh>
    <phoneticPr fontId="17" type="Hiragana"/>
  </si>
  <si>
    <t>緑陽</t>
    <rPh sb="0" eb="2">
      <t>リョクヨウ</t>
    </rPh>
    <phoneticPr fontId="2"/>
  </si>
  <si>
    <t>浦野　舞子</t>
    <rPh sb="0" eb="2">
      <t>うらの</t>
    </rPh>
    <rPh sb="3" eb="5">
      <t>まいこ</t>
    </rPh>
    <phoneticPr fontId="3" type="Hiragana"/>
  </si>
  <si>
    <t>髙橋　亜歩</t>
    <rPh sb="0" eb="2">
      <t>たかはし</t>
    </rPh>
    <rPh sb="3" eb="4">
      <t>あゆみ</t>
    </rPh>
    <phoneticPr fontId="3" type="Hiragana"/>
  </si>
  <si>
    <t>菊地　果緒</t>
    <rPh sb="0" eb="2">
      <t>きくち</t>
    </rPh>
    <rPh sb="3" eb="5">
      <t>かお</t>
    </rPh>
    <phoneticPr fontId="3" type="Hiragana"/>
  </si>
  <si>
    <t>菅野　菜々子</t>
    <rPh sb="0" eb="2">
      <t>すがの</t>
    </rPh>
    <rPh sb="3" eb="6">
      <t>ななこ</t>
    </rPh>
    <phoneticPr fontId="3" type="Hiragana"/>
  </si>
  <si>
    <t>熊坂　亜海</t>
    <rPh sb="0" eb="2">
      <t>くまさか</t>
    </rPh>
    <rPh sb="3" eb="5">
      <t>あみ</t>
    </rPh>
    <phoneticPr fontId="3" type="Hiragana"/>
  </si>
  <si>
    <t>松井　翔那</t>
    <rPh sb="0" eb="2">
      <t>まつい</t>
    </rPh>
    <rPh sb="3" eb="4">
      <t>か</t>
    </rPh>
    <rPh sb="4" eb="5">
      <t>な</t>
    </rPh>
    <phoneticPr fontId="3" type="Hiragana"/>
  </si>
  <si>
    <t>瀧本　美月</t>
    <rPh sb="0" eb="2">
      <t>たきもと</t>
    </rPh>
    <rPh sb="3" eb="5">
      <t>みづき</t>
    </rPh>
    <phoneticPr fontId="3" type="Hiragana"/>
  </si>
  <si>
    <t>田口　怜依</t>
    <rPh sb="0" eb="2">
      <t>たぐち</t>
    </rPh>
    <rPh sb="3" eb="4">
      <t>れ</t>
    </rPh>
    <rPh sb="4" eb="5">
      <t>い</t>
    </rPh>
    <phoneticPr fontId="3" type="Hiragana"/>
  </si>
  <si>
    <t>玉置　七海</t>
    <rPh sb="0" eb="2">
      <t>たまおき</t>
    </rPh>
    <rPh sb="3" eb="5">
      <t>ななみ</t>
    </rPh>
    <phoneticPr fontId="3" type="Hiragana"/>
  </si>
  <si>
    <t>吉田　夏都</t>
    <rPh sb="0" eb="2">
      <t>よしだ</t>
    </rPh>
    <rPh sb="3" eb="4">
      <t>なつ</t>
    </rPh>
    <phoneticPr fontId="3" type="Hiragana"/>
  </si>
  <si>
    <t>中島　月菜</t>
    <rPh sb="0" eb="2">
      <t>なかじま</t>
    </rPh>
    <rPh sb="3" eb="4">
      <t>る</t>
    </rPh>
    <rPh sb="4" eb="5">
      <t>な</t>
    </rPh>
    <phoneticPr fontId="3" type="Hiragana"/>
  </si>
  <si>
    <t>常山　七美</t>
    <rPh sb="0" eb="2">
      <t>とこやま</t>
    </rPh>
    <rPh sb="3" eb="5">
      <t>ななみ</t>
    </rPh>
    <phoneticPr fontId="3" type="Hiragana"/>
  </si>
  <si>
    <t>光澤　寧音</t>
    <rPh sb="0" eb="2">
      <t>みつざわ</t>
    </rPh>
    <rPh sb="3" eb="5">
      <t>ねね</t>
    </rPh>
    <phoneticPr fontId="3" type="Hiragana"/>
  </si>
  <si>
    <t>柏葉</t>
    <rPh sb="0" eb="2">
      <t>ハクヨウ</t>
    </rPh>
    <phoneticPr fontId="2"/>
  </si>
  <si>
    <t>髙瀨　彩音</t>
    <rPh sb="0" eb="2">
      <t>たかせ</t>
    </rPh>
    <rPh sb="3" eb="4">
      <t>さ</t>
    </rPh>
    <rPh sb="4" eb="5">
      <t>お</t>
    </rPh>
    <phoneticPr fontId="3" type="Hiragana"/>
  </si>
  <si>
    <t>今野　陽菜</t>
    <rPh sb="0" eb="2">
      <t>こんの</t>
    </rPh>
    <rPh sb="3" eb="5">
      <t>ひな</t>
    </rPh>
    <phoneticPr fontId="3" type="Hiragana"/>
  </si>
  <si>
    <t>赤石　樹理奈</t>
    <rPh sb="0" eb="2">
      <t>あかいし</t>
    </rPh>
    <rPh sb="3" eb="6">
      <t>じゅりな</t>
    </rPh>
    <phoneticPr fontId="3" type="Hiragana"/>
  </si>
  <si>
    <t>山本　麻由</t>
    <rPh sb="0" eb="2">
      <t>やまもと</t>
    </rPh>
    <rPh sb="3" eb="5">
      <t>まゆ</t>
    </rPh>
    <phoneticPr fontId="3" type="Hiragana"/>
  </si>
  <si>
    <t>堀田　果林</t>
    <rPh sb="0" eb="2">
      <t>ほりた</t>
    </rPh>
    <rPh sb="3" eb="4">
      <t>か</t>
    </rPh>
    <rPh sb="4" eb="5">
      <t>りん</t>
    </rPh>
    <phoneticPr fontId="3" type="Hiragana"/>
  </si>
  <si>
    <t>米澤　萌香</t>
    <rPh sb="0" eb="2">
      <t>よねざわ</t>
    </rPh>
    <rPh sb="3" eb="5">
      <t>もえか</t>
    </rPh>
    <phoneticPr fontId="3" type="Hiragana"/>
  </si>
  <si>
    <t>佐藤　ななみ</t>
    <rPh sb="0" eb="2">
      <t>さとう</t>
    </rPh>
    <phoneticPr fontId="3" type="Hiragana"/>
  </si>
  <si>
    <t>岡部　綺星</t>
    <rPh sb="0" eb="2">
      <t>おかべ</t>
    </rPh>
    <rPh sb="3" eb="5">
      <t>きらら</t>
    </rPh>
    <phoneticPr fontId="3" type="Hiragana"/>
  </si>
  <si>
    <t>奥田　詩音</t>
    <rPh sb="0" eb="2">
      <t>おくだ</t>
    </rPh>
    <rPh sb="3" eb="5">
      <t>しおん</t>
    </rPh>
    <phoneticPr fontId="3" type="Hiragana"/>
  </si>
  <si>
    <t>川向　朱音</t>
    <rPh sb="0" eb="2">
      <t>かわむかい</t>
    </rPh>
    <rPh sb="3" eb="5">
      <t>あかね</t>
    </rPh>
    <phoneticPr fontId="3" type="Hiragana"/>
  </si>
  <si>
    <t>小林　美紅</t>
    <rPh sb="0" eb="2">
      <t>こばやし</t>
    </rPh>
    <rPh sb="3" eb="5">
      <t>みく</t>
    </rPh>
    <phoneticPr fontId="3" type="Hiragana"/>
  </si>
  <si>
    <t>酒井　紀佳</t>
    <rPh sb="0" eb="2">
      <t>さかい</t>
    </rPh>
    <rPh sb="3" eb="5">
      <t>のりか</t>
    </rPh>
    <phoneticPr fontId="3" type="Hiragana"/>
  </si>
  <si>
    <t>清野　彩月</t>
    <rPh sb="0" eb="2">
      <t>せいの</t>
    </rPh>
    <rPh sb="3" eb="5">
      <t>さつき</t>
    </rPh>
    <phoneticPr fontId="3" type="Hiragana"/>
  </si>
  <si>
    <t>瀬谷　香緒里</t>
    <rPh sb="0" eb="2">
      <t>せや</t>
    </rPh>
    <rPh sb="3" eb="6">
      <t>かおり</t>
    </rPh>
    <phoneticPr fontId="3" type="Hiragana"/>
  </si>
  <si>
    <t>塚田　晴</t>
    <rPh sb="0" eb="2">
      <t>つかだ</t>
    </rPh>
    <rPh sb="3" eb="4">
      <t>はる</t>
    </rPh>
    <phoneticPr fontId="3" type="Hiragana"/>
  </si>
  <si>
    <t>中井　悠衣</t>
    <rPh sb="0" eb="2">
      <t>なかい</t>
    </rPh>
    <rPh sb="3" eb="5">
      <t>ゆい</t>
    </rPh>
    <phoneticPr fontId="3" type="Hiragana"/>
  </si>
  <si>
    <t>中川　純花</t>
    <rPh sb="0" eb="2">
      <t>なかがわ</t>
    </rPh>
    <rPh sb="3" eb="5">
      <t>すみか</t>
    </rPh>
    <phoneticPr fontId="3" type="Hiragana"/>
  </si>
  <si>
    <t>中田　歩夢</t>
    <rPh sb="0" eb="2">
      <t>なかた</t>
    </rPh>
    <rPh sb="3" eb="4">
      <t>あゆむ</t>
    </rPh>
    <phoneticPr fontId="3" type="Hiragana"/>
  </si>
  <si>
    <t>④</t>
    <phoneticPr fontId="1"/>
  </si>
  <si>
    <t>上田　竜聖</t>
    <rPh sb="0" eb="2">
      <t>うえだ</t>
    </rPh>
    <rPh sb="3" eb="4">
      <t>りゅうせい</t>
    </rPh>
    <phoneticPr fontId="3" type="Hiragana"/>
  </si>
  <si>
    <t>№</t>
  </si>
  <si>
    <t>男子名簿</t>
    <rPh sb="0" eb="2">
      <t>ダンシ</t>
    </rPh>
    <rPh sb="2" eb="4">
      <t>メイボ</t>
    </rPh>
    <phoneticPr fontId="1"/>
  </si>
  <si>
    <t>女子名簿</t>
    <rPh sb="0" eb="2">
      <t>ジョシ</t>
    </rPh>
    <rPh sb="2" eb="4">
      <t>メイボ</t>
    </rPh>
    <phoneticPr fontId="1"/>
  </si>
  <si>
    <t>北</t>
    <rPh sb="0" eb="1">
      <t>きた</t>
    </rPh>
    <phoneticPr fontId="13" type="Hiragana"/>
  </si>
  <si>
    <t>緑陽</t>
    <rPh sb="0" eb="2">
      <t>りょくよう</t>
    </rPh>
    <phoneticPr fontId="13" type="Hiragana"/>
  </si>
  <si>
    <t>浪江　嵩幸</t>
    <rPh sb="0" eb="2">
      <t>なみえ</t>
    </rPh>
    <rPh sb="3" eb="5">
      <t>たかゆき</t>
    </rPh>
    <phoneticPr fontId="2" type="Hiragana"/>
  </si>
  <si>
    <t>山内　大二郎</t>
    <rPh sb="0" eb="2">
      <t>やまうち</t>
    </rPh>
    <rPh sb="3" eb="6">
      <t>だいじろう</t>
    </rPh>
    <phoneticPr fontId="2" type="Hiragana"/>
  </si>
  <si>
    <t>山内　颯太</t>
    <rPh sb="0" eb="2">
      <t>やまうち</t>
    </rPh>
    <rPh sb="3" eb="5">
      <t>そうた</t>
    </rPh>
    <phoneticPr fontId="2" type="Hiragana"/>
  </si>
  <si>
    <t>佐藤　匠</t>
    <rPh sb="0" eb="2">
      <t>さとう</t>
    </rPh>
    <rPh sb="3" eb="4">
      <t>たくみ</t>
    </rPh>
    <phoneticPr fontId="2" type="Hiragana"/>
  </si>
  <si>
    <t>青山　颯太</t>
    <rPh sb="0" eb="2">
      <t>あおやま</t>
    </rPh>
    <rPh sb="3" eb="5">
      <t>そうた</t>
    </rPh>
    <phoneticPr fontId="2" type="Hiragana"/>
  </si>
  <si>
    <t>足寄</t>
    <rPh sb="0" eb="2">
      <t>あしょろ</t>
    </rPh>
    <phoneticPr fontId="13" type="Hiragana"/>
  </si>
  <si>
    <t>大山　侑太</t>
    <rPh sb="0" eb="2">
      <t>おおやま</t>
    </rPh>
    <rPh sb="3" eb="4">
      <t>ゆう</t>
    </rPh>
    <rPh sb="4" eb="5">
      <t>た</t>
    </rPh>
    <phoneticPr fontId="2" type="Hiragana"/>
  </si>
  <si>
    <t>上田　竜聖</t>
    <rPh sb="0" eb="2">
      <t>うえだ</t>
    </rPh>
    <rPh sb="3" eb="4">
      <t>りゅうせい</t>
    </rPh>
    <phoneticPr fontId="2" type="Hiragana"/>
  </si>
  <si>
    <t>山田　陸玖</t>
    <rPh sb="0" eb="2">
      <t>やまだ</t>
    </rPh>
    <rPh sb="3" eb="4">
      <t>りく</t>
    </rPh>
    <phoneticPr fontId="2" type="Hiragana"/>
  </si>
  <si>
    <t>小松　恭輔</t>
    <rPh sb="0" eb="2">
      <t>こまつ</t>
    </rPh>
    <rPh sb="3" eb="5">
      <t>きょうすけ</t>
    </rPh>
    <phoneticPr fontId="2" type="Hiragana"/>
  </si>
  <si>
    <t>白井　大介</t>
    <rPh sb="0" eb="2">
      <t>しらい</t>
    </rPh>
    <rPh sb="3" eb="5">
      <t>だいすけ</t>
    </rPh>
    <phoneticPr fontId="2" type="Hiragana"/>
  </si>
  <si>
    <t>小笹　廉</t>
    <rPh sb="0" eb="1">
      <t>こ</t>
    </rPh>
    <rPh sb="1" eb="2">
      <t>ささ</t>
    </rPh>
    <rPh sb="3" eb="4">
      <t>れん</t>
    </rPh>
    <phoneticPr fontId="2" type="Hiragana"/>
  </si>
  <si>
    <t>小島　幸太</t>
    <rPh sb="0" eb="2">
      <t>こじま</t>
    </rPh>
    <rPh sb="3" eb="5">
      <t>こうた</t>
    </rPh>
    <phoneticPr fontId="2" type="Hiragana"/>
  </si>
  <si>
    <t>池田</t>
    <rPh sb="0" eb="2">
      <t>いけだ</t>
    </rPh>
    <phoneticPr fontId="13" type="Hiragana"/>
  </si>
  <si>
    <t>青木　虹佑</t>
    <rPh sb="0" eb="2">
      <t>あおき</t>
    </rPh>
    <rPh sb="3" eb="4">
      <t>こう</t>
    </rPh>
    <rPh sb="4" eb="5">
      <t>すけ</t>
    </rPh>
    <phoneticPr fontId="2" type="Hiragana"/>
  </si>
  <si>
    <t>貝森　大和</t>
    <rPh sb="0" eb="2">
      <t>かいもり</t>
    </rPh>
    <rPh sb="3" eb="5">
      <t>やまと</t>
    </rPh>
    <phoneticPr fontId="2" type="Hiragana"/>
  </si>
  <si>
    <t>前多　淳夢</t>
    <rPh sb="0" eb="2">
      <t>まえだ</t>
    </rPh>
    <rPh sb="3" eb="4">
      <t>あつ</t>
    </rPh>
    <rPh sb="4" eb="5">
      <t>む</t>
    </rPh>
    <phoneticPr fontId="2" type="Hiragana"/>
  </si>
  <si>
    <t>柏葉</t>
    <rPh sb="0" eb="2">
      <t>はくよう</t>
    </rPh>
    <phoneticPr fontId="13" type="Hiragana"/>
  </si>
  <si>
    <t>川端　慧之</t>
    <rPh sb="0" eb="2">
      <t>かわばた</t>
    </rPh>
    <rPh sb="3" eb="4">
      <t>あき</t>
    </rPh>
    <rPh sb="4" eb="5">
      <t>ゆき</t>
    </rPh>
    <phoneticPr fontId="2" type="Hiragana"/>
  </si>
  <si>
    <t>森　真那人</t>
    <rPh sb="0" eb="1">
      <t>もり</t>
    </rPh>
    <rPh sb="2" eb="5">
      <t>まなと</t>
    </rPh>
    <phoneticPr fontId="2" type="Hiragana"/>
  </si>
  <si>
    <t>吉本　匠汰</t>
    <rPh sb="0" eb="2">
      <t>よしもと</t>
    </rPh>
    <rPh sb="3" eb="5">
      <t>しょうた</t>
    </rPh>
    <phoneticPr fontId="2" type="Hiragana"/>
  </si>
  <si>
    <t>宮原　捷伍</t>
    <rPh sb="0" eb="2">
      <t>みやはら</t>
    </rPh>
    <rPh sb="3" eb="4">
      <t>しょうご</t>
    </rPh>
    <phoneticPr fontId="2" type="Hiragana"/>
  </si>
  <si>
    <t>福田　光希</t>
    <rPh sb="0" eb="2">
      <t>ふくだ</t>
    </rPh>
    <rPh sb="3" eb="5">
      <t>こうき</t>
    </rPh>
    <phoneticPr fontId="2" type="Hiragana"/>
  </si>
  <si>
    <t>柴田　稜真</t>
    <rPh sb="0" eb="2">
      <t>しばた</t>
    </rPh>
    <rPh sb="3" eb="5">
      <t>りょうま</t>
    </rPh>
    <phoneticPr fontId="2" type="Hiragana"/>
  </si>
  <si>
    <t>栗城　佑妃</t>
    <rPh sb="0" eb="1">
      <t>くり</t>
    </rPh>
    <rPh sb="1" eb="2">
      <t>き</t>
    </rPh>
    <rPh sb="3" eb="4">
      <t>ゆう</t>
    </rPh>
    <rPh sb="4" eb="5">
      <t>ひ</t>
    </rPh>
    <phoneticPr fontId="2" type="Hiragana"/>
  </si>
  <si>
    <t>南商業</t>
    <rPh sb="0" eb="1">
      <t>みなみ</t>
    </rPh>
    <rPh sb="1" eb="3">
      <t>しょうぎょう</t>
    </rPh>
    <phoneticPr fontId="13" type="Hiragana"/>
  </si>
  <si>
    <t>中村　侑亮</t>
    <rPh sb="0" eb="2">
      <t>なかむら</t>
    </rPh>
    <rPh sb="3" eb="5">
      <t>ゆうすけ</t>
    </rPh>
    <phoneticPr fontId="2" type="Hiragana"/>
  </si>
  <si>
    <t>細川　拓真</t>
    <rPh sb="0" eb="2">
      <t>ほそかわ</t>
    </rPh>
    <rPh sb="3" eb="5">
      <t>たくま</t>
    </rPh>
    <phoneticPr fontId="2" type="Hiragana"/>
  </si>
  <si>
    <t>吉川　蓮</t>
    <rPh sb="0" eb="2">
      <t>よしかわ</t>
    </rPh>
    <rPh sb="3" eb="4">
      <t>れん</t>
    </rPh>
    <phoneticPr fontId="2" type="Hiragana"/>
  </si>
  <si>
    <t>本別</t>
    <rPh sb="0" eb="2">
      <t>ほんべつ</t>
    </rPh>
    <phoneticPr fontId="13" type="Hiragana"/>
  </si>
  <si>
    <t>奥村　亮介</t>
    <rPh sb="0" eb="2">
      <t>おくむら</t>
    </rPh>
    <rPh sb="3" eb="5">
      <t>りょうすけ</t>
    </rPh>
    <phoneticPr fontId="2" type="Hiragana"/>
  </si>
  <si>
    <t>布施　尚人</t>
    <rPh sb="0" eb="2">
      <t>ふせ</t>
    </rPh>
    <rPh sb="3" eb="5">
      <t>ひさと</t>
    </rPh>
    <phoneticPr fontId="2" type="Hiragana"/>
  </si>
  <si>
    <t>向井　大貴</t>
    <rPh sb="0" eb="2">
      <t>むかい</t>
    </rPh>
    <rPh sb="3" eb="5">
      <t>だいき</t>
    </rPh>
    <phoneticPr fontId="2" type="Hiragana"/>
  </si>
  <si>
    <t>綾野　皓太</t>
    <rPh sb="0" eb="2">
      <t>あやの</t>
    </rPh>
    <rPh sb="3" eb="4">
      <t>こう</t>
    </rPh>
    <rPh sb="4" eb="5">
      <t>た</t>
    </rPh>
    <phoneticPr fontId="2" type="Hiragana"/>
  </si>
  <si>
    <t>佐々木　颯太</t>
    <rPh sb="0" eb="1">
      <t>ささき</t>
    </rPh>
    <rPh sb="4" eb="6">
      <t>そうた</t>
    </rPh>
    <phoneticPr fontId="2" type="Hiragana"/>
  </si>
  <si>
    <t>工業</t>
    <rPh sb="0" eb="2">
      <t>こうぎょう</t>
    </rPh>
    <phoneticPr fontId="13" type="Hiragana"/>
  </si>
  <si>
    <t>大方　勇吾</t>
    <rPh sb="0" eb="2">
      <t>おおかた</t>
    </rPh>
    <rPh sb="3" eb="5">
      <t>ゆうご</t>
    </rPh>
    <phoneticPr fontId="2" type="Hiragana"/>
  </si>
  <si>
    <t>鈴木　祐大</t>
    <rPh sb="0" eb="2">
      <t>すずき</t>
    </rPh>
    <rPh sb="3" eb="5">
      <t>ゆうだい</t>
    </rPh>
    <phoneticPr fontId="2" type="Hiragana"/>
  </si>
  <si>
    <t>中島　健介</t>
    <rPh sb="0" eb="2">
      <t>なかじま</t>
    </rPh>
    <rPh sb="3" eb="5">
      <t>けんすけ</t>
    </rPh>
    <phoneticPr fontId="2" type="Hiragana"/>
  </si>
  <si>
    <t>中田　歩夢</t>
    <rPh sb="0" eb="2">
      <t>なかた</t>
    </rPh>
    <rPh sb="3" eb="4">
      <t>あゆむ</t>
    </rPh>
    <phoneticPr fontId="2" type="Hiragana"/>
  </si>
  <si>
    <t>松浦　駿晴</t>
    <rPh sb="0" eb="2">
      <t>まつうら</t>
    </rPh>
    <rPh sb="3" eb="5">
      <t>しゅんせい</t>
    </rPh>
    <phoneticPr fontId="2" type="Hiragana"/>
  </si>
  <si>
    <t>吉田　　尊</t>
    <rPh sb="0" eb="2">
      <t>よしだ</t>
    </rPh>
    <rPh sb="4" eb="5">
      <t>たける</t>
    </rPh>
    <phoneticPr fontId="2" type="Hiragana"/>
  </si>
  <si>
    <t>菊地　海里</t>
    <rPh sb="0" eb="2">
      <t>きくち</t>
    </rPh>
    <rPh sb="3" eb="5">
      <t>かいり</t>
    </rPh>
    <phoneticPr fontId="2" type="Hiragana"/>
  </si>
  <si>
    <t>清水</t>
    <rPh sb="0" eb="2">
      <t>しみず</t>
    </rPh>
    <phoneticPr fontId="13" type="Hiragana"/>
  </si>
  <si>
    <t>平田　拓也</t>
    <rPh sb="0" eb="2">
      <t>ひらた</t>
    </rPh>
    <rPh sb="3" eb="5">
      <t>たくや</t>
    </rPh>
    <phoneticPr fontId="2" type="Hiragana"/>
  </si>
  <si>
    <t>蓬田　光</t>
    <rPh sb="0" eb="2">
      <t>よもぎだ</t>
    </rPh>
    <rPh sb="3" eb="4">
      <t>ひかる</t>
    </rPh>
    <phoneticPr fontId="2" type="Hiragana"/>
  </si>
  <si>
    <t>星　悠利</t>
    <rPh sb="0" eb="1">
      <t>ほし</t>
    </rPh>
    <rPh sb="2" eb="4">
      <t>ゆうり</t>
    </rPh>
    <phoneticPr fontId="2" type="Hiragana"/>
  </si>
  <si>
    <t>鈴木　空</t>
    <rPh sb="0" eb="2">
      <t>すずき</t>
    </rPh>
    <rPh sb="3" eb="4">
      <t>そら</t>
    </rPh>
    <phoneticPr fontId="2" type="Hiragana"/>
  </si>
  <si>
    <t>大谷</t>
    <rPh sb="0" eb="2">
      <t>おおたに</t>
    </rPh>
    <phoneticPr fontId="13" type="Hiragana"/>
  </si>
  <si>
    <t>和田　愛大</t>
    <rPh sb="0" eb="2">
      <t>わだ</t>
    </rPh>
    <rPh sb="3" eb="5">
      <t>まなと</t>
    </rPh>
    <phoneticPr fontId="2" type="Hiragana"/>
  </si>
  <si>
    <t>石山　秀斗</t>
    <rPh sb="0" eb="2">
      <t>いしやま</t>
    </rPh>
    <rPh sb="3" eb="5">
      <t>しゅうと</t>
    </rPh>
    <phoneticPr fontId="2" type="Hiragana"/>
  </si>
  <si>
    <t>竹田　悠人</t>
    <rPh sb="0" eb="2">
      <t>たけだ</t>
    </rPh>
    <rPh sb="3" eb="5">
      <t>ゆうと</t>
    </rPh>
    <phoneticPr fontId="2" type="Hiragana"/>
  </si>
  <si>
    <t>伊藤　和馬</t>
    <rPh sb="0" eb="2">
      <t>いとう</t>
    </rPh>
    <rPh sb="3" eb="5">
      <t>かずま</t>
    </rPh>
    <phoneticPr fontId="2" type="Hiragana"/>
  </si>
  <si>
    <t>松岡　雅也</t>
    <rPh sb="0" eb="2">
      <t>まつおか</t>
    </rPh>
    <rPh sb="3" eb="5">
      <t>まさや</t>
    </rPh>
    <phoneticPr fontId="2" type="Hiragana"/>
  </si>
  <si>
    <t>高田　晴規</t>
    <rPh sb="0" eb="2">
      <t>たかだ</t>
    </rPh>
    <rPh sb="3" eb="5">
      <t>はるき</t>
    </rPh>
    <phoneticPr fontId="2" type="Hiragana"/>
  </si>
  <si>
    <t>財津　広太</t>
    <rPh sb="0" eb="2">
      <t>ざいつ</t>
    </rPh>
    <rPh sb="3" eb="5">
      <t>こうた</t>
    </rPh>
    <phoneticPr fontId="2" type="Hiragana"/>
  </si>
  <si>
    <t>緑陽</t>
    <rPh sb="0" eb="2">
      <t>リョクヨウ</t>
    </rPh>
    <phoneticPr fontId="1"/>
  </si>
  <si>
    <t>浦野　舞子</t>
    <rPh sb="0" eb="2">
      <t>うらの</t>
    </rPh>
    <rPh sb="3" eb="5">
      <t>まいこ</t>
    </rPh>
    <phoneticPr fontId="2" type="Hiragana"/>
  </si>
  <si>
    <t>小林　千笑</t>
    <rPh sb="0" eb="2">
      <t>こばやし</t>
    </rPh>
    <rPh sb="3" eb="4">
      <t>ち</t>
    </rPh>
    <rPh sb="4" eb="5">
      <t>え</t>
    </rPh>
    <phoneticPr fontId="2" type="Hiragana"/>
  </si>
  <si>
    <t>土井　梨央</t>
    <rPh sb="0" eb="2">
      <t>どい</t>
    </rPh>
    <rPh sb="3" eb="5">
      <t>りお</t>
    </rPh>
    <phoneticPr fontId="2" type="Hiragana"/>
  </si>
  <si>
    <t>菅野　菜々子</t>
    <rPh sb="0" eb="2">
      <t>すがの</t>
    </rPh>
    <rPh sb="3" eb="6">
      <t>ななこ</t>
    </rPh>
    <phoneticPr fontId="2" type="Hiragana"/>
  </si>
  <si>
    <t>玉置　七海</t>
    <rPh sb="0" eb="2">
      <t>たまおき</t>
    </rPh>
    <rPh sb="3" eb="5">
      <t>ななみ</t>
    </rPh>
    <phoneticPr fontId="2" type="Hiragana"/>
  </si>
  <si>
    <t>松井　翔那</t>
    <rPh sb="0" eb="2">
      <t>まつい</t>
    </rPh>
    <rPh sb="3" eb="4">
      <t>か</t>
    </rPh>
    <rPh sb="4" eb="5">
      <t>な</t>
    </rPh>
    <phoneticPr fontId="2" type="Hiragana"/>
  </si>
  <si>
    <t>瀧本　美月</t>
    <rPh sb="0" eb="2">
      <t>たきもと</t>
    </rPh>
    <rPh sb="3" eb="5">
      <t>みづき</t>
    </rPh>
    <phoneticPr fontId="2" type="Hiragana"/>
  </si>
  <si>
    <t>熊坂　亜海</t>
    <rPh sb="0" eb="2">
      <t>くまさか</t>
    </rPh>
    <rPh sb="3" eb="5">
      <t>あみ</t>
    </rPh>
    <phoneticPr fontId="2" type="Hiragana"/>
  </si>
  <si>
    <t>吉田　夏都</t>
    <rPh sb="0" eb="2">
      <t>よしだ</t>
    </rPh>
    <rPh sb="3" eb="4">
      <t>なつ</t>
    </rPh>
    <phoneticPr fontId="2" type="Hiragana"/>
  </si>
  <si>
    <t>田口　怜依</t>
    <rPh sb="0" eb="2">
      <t>たぐち</t>
    </rPh>
    <rPh sb="3" eb="4">
      <t>れ</t>
    </rPh>
    <rPh sb="4" eb="5">
      <t>い</t>
    </rPh>
    <phoneticPr fontId="2" type="Hiragana"/>
  </si>
  <si>
    <t>髙橋　亜歩</t>
    <rPh sb="0" eb="2">
      <t>たかはし</t>
    </rPh>
    <rPh sb="3" eb="4">
      <t>あゆみ</t>
    </rPh>
    <phoneticPr fontId="2" type="Hiragana"/>
  </si>
  <si>
    <t>菊地　果緒</t>
    <rPh sb="0" eb="2">
      <t>きくち</t>
    </rPh>
    <rPh sb="3" eb="5">
      <t>かお</t>
    </rPh>
    <phoneticPr fontId="2" type="Hiragana"/>
  </si>
  <si>
    <t>髙橋　ゆうな</t>
    <rPh sb="0" eb="2">
      <t>たかはし</t>
    </rPh>
    <phoneticPr fontId="2" type="Hiragana"/>
  </si>
  <si>
    <t>山口　結晶</t>
    <rPh sb="0" eb="2">
      <t>やまぐち</t>
    </rPh>
    <rPh sb="3" eb="4">
      <t>きらる</t>
    </rPh>
    <phoneticPr fontId="2" type="Hiragana"/>
  </si>
  <si>
    <t>沼田　萌</t>
    <rPh sb="0" eb="2">
      <t>ぬまた</t>
    </rPh>
    <rPh sb="3" eb="4">
      <t>もえ</t>
    </rPh>
    <phoneticPr fontId="2" type="Hiragana"/>
  </si>
  <si>
    <t>内藤　杏梨</t>
    <rPh sb="0" eb="2">
      <t>ないとう</t>
    </rPh>
    <rPh sb="3" eb="4">
      <t>あん</t>
    </rPh>
    <rPh sb="4" eb="5">
      <t>り</t>
    </rPh>
    <phoneticPr fontId="2" type="Hiragana"/>
  </si>
  <si>
    <t>髙瀨　彩音</t>
    <rPh sb="0" eb="2">
      <t>たかせ</t>
    </rPh>
    <rPh sb="3" eb="4">
      <t>さ</t>
    </rPh>
    <rPh sb="4" eb="5">
      <t>お</t>
    </rPh>
    <phoneticPr fontId="2" type="Hiragana"/>
  </si>
  <si>
    <t>中島　月菜</t>
    <rPh sb="0" eb="2">
      <t>なかじま</t>
    </rPh>
    <rPh sb="3" eb="4">
      <t>る</t>
    </rPh>
    <rPh sb="4" eb="5">
      <t>な</t>
    </rPh>
    <phoneticPr fontId="2" type="Hiragana"/>
  </si>
  <si>
    <t>今野　陽菜</t>
    <rPh sb="0" eb="2">
      <t>こんの</t>
    </rPh>
    <rPh sb="3" eb="5">
      <t>ひな</t>
    </rPh>
    <phoneticPr fontId="2" type="Hiragana"/>
  </si>
  <si>
    <t>柏葉</t>
    <rPh sb="0" eb="2">
      <t>ハクヨウ</t>
    </rPh>
    <phoneticPr fontId="1"/>
  </si>
  <si>
    <t>常山　七美</t>
    <rPh sb="0" eb="2">
      <t>とこやま</t>
    </rPh>
    <rPh sb="3" eb="5">
      <t>ななみ</t>
    </rPh>
    <phoneticPr fontId="2" type="Hiragana"/>
  </si>
  <si>
    <t>光澤　寧音</t>
    <rPh sb="0" eb="2">
      <t>みつざわ</t>
    </rPh>
    <rPh sb="3" eb="5">
      <t>ねね</t>
    </rPh>
    <phoneticPr fontId="2" type="Hiragana"/>
  </si>
  <si>
    <t>井上　明香梨</t>
    <rPh sb="0" eb="2">
      <t>いのうえ</t>
    </rPh>
    <rPh sb="3" eb="5">
      <t>あかり</t>
    </rPh>
    <phoneticPr fontId="2" type="Hiragana"/>
  </si>
  <si>
    <t>永山　実夢</t>
    <rPh sb="0" eb="2">
      <t>ながやま</t>
    </rPh>
    <rPh sb="3" eb="5">
      <t>みゆ</t>
    </rPh>
    <phoneticPr fontId="2" type="Hiragana"/>
  </si>
  <si>
    <t>瀬谷　香緒里</t>
    <rPh sb="0" eb="2">
      <t>せや</t>
    </rPh>
    <rPh sb="3" eb="6">
      <t>かおり</t>
    </rPh>
    <phoneticPr fontId="2" type="Hiragana"/>
  </si>
  <si>
    <t>岡部　綺星</t>
    <rPh sb="0" eb="2">
      <t>おかべ</t>
    </rPh>
    <rPh sb="3" eb="5">
      <t>きらら</t>
    </rPh>
    <phoneticPr fontId="2" type="Hiragana"/>
  </si>
  <si>
    <t>中川　純花</t>
    <rPh sb="0" eb="2">
      <t>なかがわ</t>
    </rPh>
    <rPh sb="3" eb="5">
      <t>すみか</t>
    </rPh>
    <phoneticPr fontId="2" type="Hiragana"/>
  </si>
  <si>
    <t>酒井　紀佳</t>
    <rPh sb="0" eb="2">
      <t>さかい</t>
    </rPh>
    <rPh sb="3" eb="5">
      <t>のりか</t>
    </rPh>
    <phoneticPr fontId="2" type="Hiragana"/>
  </si>
  <si>
    <t>小林　美紅</t>
    <rPh sb="0" eb="2">
      <t>こばやし</t>
    </rPh>
    <rPh sb="3" eb="5">
      <t>みく</t>
    </rPh>
    <phoneticPr fontId="2" type="Hiragana"/>
  </si>
  <si>
    <t>清野　彩月</t>
    <rPh sb="0" eb="2">
      <t>せいの</t>
    </rPh>
    <rPh sb="3" eb="5">
      <t>さつき</t>
    </rPh>
    <phoneticPr fontId="2" type="Hiragana"/>
  </si>
  <si>
    <t>奥田　詩音</t>
    <rPh sb="0" eb="2">
      <t>おくだ</t>
    </rPh>
    <rPh sb="3" eb="5">
      <t>しおん</t>
    </rPh>
    <phoneticPr fontId="2" type="Hiragana"/>
  </si>
  <si>
    <t>米澤　萌香</t>
    <rPh sb="0" eb="2">
      <t>よねざわ</t>
    </rPh>
    <rPh sb="3" eb="5">
      <t>もえか</t>
    </rPh>
    <phoneticPr fontId="2" type="Hiragana"/>
  </si>
  <si>
    <t>森原　聖奈</t>
    <rPh sb="0" eb="2">
      <t>もりはら</t>
    </rPh>
    <rPh sb="3" eb="5">
      <t>せいな</t>
    </rPh>
    <phoneticPr fontId="2" type="Hiragana"/>
  </si>
  <si>
    <t>佐藤　ななみ</t>
    <rPh sb="0" eb="2">
      <t>さとう</t>
    </rPh>
    <phoneticPr fontId="2" type="Hiragana"/>
  </si>
  <si>
    <t>本多　佑名</t>
    <rPh sb="0" eb="2">
      <t>ほんだ</t>
    </rPh>
    <rPh sb="3" eb="5">
      <t>ゆうな</t>
    </rPh>
    <phoneticPr fontId="2" type="Hiragana"/>
  </si>
  <si>
    <t>結城　一華</t>
    <rPh sb="0" eb="2">
      <t>ゆうき</t>
    </rPh>
    <rPh sb="3" eb="5">
      <t>いちか</t>
    </rPh>
    <phoneticPr fontId="2" type="Hiragana"/>
  </si>
  <si>
    <t>佐藤　礼奈</t>
    <rPh sb="0" eb="2">
      <t>さとう</t>
    </rPh>
    <rPh sb="3" eb="5">
      <t>れな</t>
    </rPh>
    <phoneticPr fontId="2" type="Hiragana"/>
  </si>
  <si>
    <t>米田　美羽</t>
    <rPh sb="0" eb="2">
      <t>よねた</t>
    </rPh>
    <rPh sb="3" eb="5">
      <t>みう</t>
    </rPh>
    <phoneticPr fontId="2" type="Hiragana"/>
  </si>
  <si>
    <t>赤石　樹理奈</t>
    <rPh sb="0" eb="2">
      <t>あかいし</t>
    </rPh>
    <rPh sb="3" eb="6">
      <t>じゅりな</t>
    </rPh>
    <phoneticPr fontId="2" type="Hiragana"/>
  </si>
  <si>
    <t>山本　麻由</t>
    <rPh sb="0" eb="2">
      <t>やまもと</t>
    </rPh>
    <rPh sb="3" eb="5">
      <t>まゆ</t>
    </rPh>
    <phoneticPr fontId="2" type="Hiragana"/>
  </si>
  <si>
    <t>No</t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</si>
  <si>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</si>
  <si>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</si>
  <si>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抽選番号</t>
    <rPh sb="0" eb="2">
      <t>チュウセン</t>
    </rPh>
    <rPh sb="2" eb="4">
      <t>バンゴウ</t>
    </rPh>
    <phoneticPr fontId="1"/>
  </si>
  <si>
    <t>皆　川　亜希子</t>
    <rPh sb="0" eb="1">
      <t>ミナ</t>
    </rPh>
    <rPh sb="2" eb="3">
      <t>カワ</t>
    </rPh>
    <rPh sb="4" eb="7">
      <t>アキコ</t>
    </rPh>
    <phoneticPr fontId="1"/>
  </si>
  <si>
    <t>林　　　純　司</t>
    <rPh sb="0" eb="1">
      <t>ハヤシ</t>
    </rPh>
    <rPh sb="4" eb="5">
      <t>ジュン</t>
    </rPh>
    <rPh sb="6" eb="7">
      <t>シ</t>
    </rPh>
    <phoneticPr fontId="1"/>
  </si>
  <si>
    <t>山　内　友　人</t>
    <rPh sb="0" eb="1">
      <t>ヤマ</t>
    </rPh>
    <rPh sb="2" eb="3">
      <t>ナイ</t>
    </rPh>
    <rPh sb="4" eb="5">
      <t>ユウ</t>
    </rPh>
    <rPh sb="6" eb="7">
      <t>ヒト</t>
    </rPh>
    <phoneticPr fontId="1"/>
  </si>
  <si>
    <t>加　藤　洋　平</t>
    <rPh sb="0" eb="1">
      <t>カ</t>
    </rPh>
    <rPh sb="2" eb="3">
      <t>フジ</t>
    </rPh>
    <rPh sb="4" eb="5">
      <t>ヒロシ</t>
    </rPh>
    <rPh sb="6" eb="7">
      <t>ヒラ</t>
    </rPh>
    <phoneticPr fontId="1"/>
  </si>
  <si>
    <t>高　橋　磨　美</t>
    <rPh sb="0" eb="1">
      <t>コウ</t>
    </rPh>
    <rPh sb="2" eb="3">
      <t>ハシ</t>
    </rPh>
    <rPh sb="4" eb="5">
      <t>マ</t>
    </rPh>
    <rPh sb="6" eb="7">
      <t>ビ</t>
    </rPh>
    <phoneticPr fontId="1"/>
  </si>
  <si>
    <t>阿　部　　　彰</t>
    <rPh sb="0" eb="1">
      <t>ア</t>
    </rPh>
    <rPh sb="2" eb="3">
      <t>ブ</t>
    </rPh>
    <rPh sb="6" eb="7">
      <t>アキラ</t>
    </rPh>
    <phoneticPr fontId="1"/>
  </si>
  <si>
    <t>箭　内　美　將</t>
    <rPh sb="0" eb="1">
      <t>セン</t>
    </rPh>
    <rPh sb="2" eb="3">
      <t>ナイ</t>
    </rPh>
    <rPh sb="4" eb="5">
      <t>ミ</t>
    </rPh>
    <rPh sb="6" eb="7">
      <t>マサ</t>
    </rPh>
    <phoneticPr fontId="1"/>
  </si>
  <si>
    <t>鈴　木　　　真</t>
    <rPh sb="0" eb="1">
      <t>スズ</t>
    </rPh>
    <rPh sb="2" eb="3">
      <t>キ</t>
    </rPh>
    <rPh sb="6" eb="7">
      <t>マコト</t>
    </rPh>
    <phoneticPr fontId="1"/>
  </si>
  <si>
    <t>堺　　　香　理</t>
    <rPh sb="0" eb="1">
      <t>サカイ</t>
    </rPh>
    <rPh sb="4" eb="5">
      <t>カオリ</t>
    </rPh>
    <rPh sb="6" eb="7">
      <t>リ</t>
    </rPh>
    <phoneticPr fontId="1"/>
  </si>
  <si>
    <t>細　木　悠太郞</t>
    <rPh sb="0" eb="1">
      <t>ホソ</t>
    </rPh>
    <rPh sb="2" eb="3">
      <t>キ</t>
    </rPh>
    <rPh sb="4" eb="7">
      <t>ユウタロウ</t>
    </rPh>
    <phoneticPr fontId="1"/>
  </si>
  <si>
    <t>男子団体名簿</t>
    <rPh sb="0" eb="2">
      <t>ダンシ</t>
    </rPh>
    <rPh sb="2" eb="4">
      <t>ダンタイ</t>
    </rPh>
    <rPh sb="4" eb="6">
      <t>メイボ</t>
    </rPh>
    <phoneticPr fontId="1"/>
  </si>
  <si>
    <t>女子団体名簿</t>
    <rPh sb="0" eb="2">
      <t>ジョシ</t>
    </rPh>
    <rPh sb="2" eb="4">
      <t>ダンタイ</t>
    </rPh>
    <rPh sb="4" eb="6">
      <t>メイボ</t>
    </rPh>
    <phoneticPr fontId="1"/>
  </si>
  <si>
    <t>帯広北高校</t>
  </si>
  <si>
    <t>足寄高校</t>
  </si>
  <si>
    <t>帯広柏葉高校</t>
  </si>
  <si>
    <t>帯広南商業高校</t>
  </si>
  <si>
    <t>本別高校</t>
  </si>
  <si>
    <t>帯広工業高校</t>
  </si>
  <si>
    <t>清水高校</t>
  </si>
  <si>
    <t>帯広大谷高校</t>
  </si>
  <si>
    <t>女 子 団 体</t>
    <rPh sb="4" eb="5">
      <t>ダン</t>
    </rPh>
    <rPh sb="6" eb="7">
      <t>カラダ</t>
    </rPh>
    <phoneticPr fontId="3"/>
  </si>
  <si>
    <t>男 子 団 体</t>
    <rPh sb="4" eb="5">
      <t>ダン</t>
    </rPh>
    <rPh sb="6" eb="7">
      <t>カラダ</t>
    </rPh>
    <phoneticPr fontId="3"/>
  </si>
  <si>
    <t>女 子 個 人</t>
    <rPh sb="4" eb="5">
      <t>コ</t>
    </rPh>
    <rPh sb="6" eb="7">
      <t>ジン</t>
    </rPh>
    <phoneticPr fontId="3"/>
  </si>
  <si>
    <t xml:space="preserve"> 男 子 個 人</t>
    <rPh sb="5" eb="6">
      <t>コ</t>
    </rPh>
    <rPh sb="7" eb="8">
      <t>ジン</t>
    </rPh>
    <phoneticPr fontId="3"/>
  </si>
  <si>
    <t>№</t>
    <phoneticPr fontId="3"/>
  </si>
  <si>
    <t>細木悠太郎</t>
    <rPh sb="0" eb="2">
      <t>さいき</t>
    </rPh>
    <rPh sb="2" eb="5">
      <t>ゆうたろう</t>
    </rPh>
    <phoneticPr fontId="17" type="Hiragana"/>
  </si>
  <si>
    <t>星　悠利</t>
    <rPh sb="0" eb="1">
      <t>ほし</t>
    </rPh>
    <rPh sb="2" eb="4">
      <t>ゆうり</t>
    </rPh>
    <phoneticPr fontId="3" type="Hiragana"/>
  </si>
  <si>
    <t>中村　侑亮</t>
    <rPh sb="0" eb="2">
      <t>なかむら</t>
    </rPh>
    <rPh sb="3" eb="5">
      <t>ゆうすけ</t>
    </rPh>
    <phoneticPr fontId="3" type="Hiragana"/>
  </si>
  <si>
    <t>鈴木　空</t>
    <rPh sb="0" eb="2">
      <t>すずき</t>
    </rPh>
    <rPh sb="3" eb="4">
      <t>そら</t>
    </rPh>
    <phoneticPr fontId="3" type="Hiragana"/>
  </si>
  <si>
    <t>佐藤　匠</t>
    <rPh sb="0" eb="2">
      <t>さとう</t>
    </rPh>
    <rPh sb="3" eb="4">
      <t>たくみ</t>
    </rPh>
    <phoneticPr fontId="3" type="Hiragana"/>
  </si>
  <si>
    <t>竹田　悠人</t>
    <rPh sb="0" eb="2">
      <t>たけだ</t>
    </rPh>
    <rPh sb="3" eb="5">
      <t>ゆうと</t>
    </rPh>
    <phoneticPr fontId="3" type="Hiragana"/>
  </si>
  <si>
    <t>青山　颯太</t>
    <rPh sb="0" eb="2">
      <t>あおやま</t>
    </rPh>
    <rPh sb="3" eb="5">
      <t>そうた</t>
    </rPh>
    <phoneticPr fontId="3" type="Hiragana"/>
  </si>
  <si>
    <t>布施　尚人</t>
    <rPh sb="0" eb="2">
      <t>ふせ</t>
    </rPh>
    <rPh sb="3" eb="5">
      <t>ひさと</t>
    </rPh>
    <phoneticPr fontId="3" type="Hiragana"/>
  </si>
  <si>
    <t>綾野　皓太</t>
    <rPh sb="0" eb="2">
      <t>あやの</t>
    </rPh>
    <rPh sb="3" eb="4">
      <t>こう</t>
    </rPh>
    <rPh sb="4" eb="5">
      <t>た</t>
    </rPh>
    <phoneticPr fontId="3" type="Hiragana"/>
  </si>
  <si>
    <t>高田　晴規</t>
    <rPh sb="0" eb="2">
      <t>たかだ</t>
    </rPh>
    <rPh sb="3" eb="5">
      <t>はるき</t>
    </rPh>
    <phoneticPr fontId="3" type="Hiragana"/>
  </si>
  <si>
    <t>財津　広太</t>
    <rPh sb="0" eb="2">
      <t>ざいつ</t>
    </rPh>
    <rPh sb="3" eb="5">
      <t>こうた</t>
    </rPh>
    <phoneticPr fontId="3" type="Hiragana"/>
  </si>
  <si>
    <t>小松　恭輔</t>
    <rPh sb="0" eb="2">
      <t>こまつ</t>
    </rPh>
    <rPh sb="3" eb="5">
      <t>きょうすけ</t>
    </rPh>
    <phoneticPr fontId="3" type="Hiragana"/>
  </si>
  <si>
    <t>平岡　璃久</t>
    <rPh sb="0" eb="2">
      <t>ひらおか</t>
    </rPh>
    <rPh sb="3" eb="5">
      <t>りく</t>
    </rPh>
    <phoneticPr fontId="3" type="Hiragana"/>
  </si>
  <si>
    <t>貝森　大和</t>
    <rPh sb="0" eb="2">
      <t>かいもり</t>
    </rPh>
    <rPh sb="3" eb="5">
      <t>やまと</t>
    </rPh>
    <phoneticPr fontId="3" type="Hiragana"/>
  </si>
  <si>
    <t>大塚　陽向</t>
    <rPh sb="0" eb="2">
      <t>おおつか</t>
    </rPh>
    <rPh sb="3" eb="5">
      <t>ひなた</t>
    </rPh>
    <phoneticPr fontId="3" type="Hiragana"/>
  </si>
  <si>
    <t>前多　淳夢</t>
    <rPh sb="0" eb="2">
      <t>まえだ</t>
    </rPh>
    <rPh sb="3" eb="4">
      <t>あつ</t>
    </rPh>
    <rPh sb="4" eb="5">
      <t>む</t>
    </rPh>
    <phoneticPr fontId="3" type="Hiragana"/>
  </si>
  <si>
    <t>大橋　亮介</t>
    <rPh sb="0" eb="2">
      <t>おおはし</t>
    </rPh>
    <rPh sb="3" eb="5">
      <t>りょうすけ</t>
    </rPh>
    <phoneticPr fontId="3" type="Hiragana"/>
  </si>
  <si>
    <t>菊地　海里</t>
    <rPh sb="0" eb="2">
      <t>きくち</t>
    </rPh>
    <rPh sb="3" eb="5">
      <t>かいり</t>
    </rPh>
    <phoneticPr fontId="3" type="Hiragana"/>
  </si>
  <si>
    <t>酒井　康我</t>
    <rPh sb="0" eb="2">
      <t>さかい</t>
    </rPh>
    <rPh sb="3" eb="4">
      <t>こう</t>
    </rPh>
    <rPh sb="4" eb="5">
      <t>が</t>
    </rPh>
    <phoneticPr fontId="3" type="Hiragana"/>
  </si>
  <si>
    <t>田宮　教行</t>
    <rPh sb="0" eb="2">
      <t>たみや</t>
    </rPh>
    <rPh sb="3" eb="5">
      <t>のりゆき</t>
    </rPh>
    <phoneticPr fontId="3" type="Hiragana"/>
  </si>
  <si>
    <t>深瀬　聖</t>
    <rPh sb="0" eb="2">
      <t>ふかせ</t>
    </rPh>
    <rPh sb="3" eb="4">
      <t>ひじり</t>
    </rPh>
    <phoneticPr fontId="3" type="Hiragana"/>
  </si>
  <si>
    <t>村上　慎弥</t>
    <rPh sb="0" eb="2">
      <t>むらかみ</t>
    </rPh>
    <rPh sb="3" eb="5">
      <t>しんや</t>
    </rPh>
    <phoneticPr fontId="3" type="Hiragana"/>
  </si>
  <si>
    <t>柴田　稜真</t>
    <rPh sb="0" eb="2">
      <t>しばた</t>
    </rPh>
    <rPh sb="3" eb="5">
      <t>りょうま</t>
    </rPh>
    <phoneticPr fontId="3" type="Hiragana"/>
  </si>
  <si>
    <t>森　杏之介</t>
    <rPh sb="0" eb="1">
      <t>もり</t>
    </rPh>
    <rPh sb="2" eb="3">
      <t>きょう</t>
    </rPh>
    <rPh sb="3" eb="4">
      <t>の</t>
    </rPh>
    <rPh sb="4" eb="5">
      <t>すけ</t>
    </rPh>
    <phoneticPr fontId="3" type="Hiragana"/>
  </si>
  <si>
    <t>栗城　佑妃</t>
    <rPh sb="0" eb="1">
      <t>くり</t>
    </rPh>
    <rPh sb="1" eb="2">
      <t>き</t>
    </rPh>
    <rPh sb="3" eb="4">
      <t>ゆう</t>
    </rPh>
    <rPh sb="4" eb="5">
      <t>ひ</t>
    </rPh>
    <phoneticPr fontId="3" type="Hiragana"/>
  </si>
  <si>
    <t>長谷川　大</t>
    <rPh sb="0" eb="3">
      <t>はせがわ</t>
    </rPh>
    <rPh sb="4" eb="5">
      <t>だい</t>
    </rPh>
    <phoneticPr fontId="3" type="Hiragana"/>
  </si>
  <si>
    <t>帯広工業</t>
    <rPh sb="0" eb="2">
      <t>オビヒロ</t>
    </rPh>
    <rPh sb="2" eb="4">
      <t>コウギョウ</t>
    </rPh>
    <phoneticPr fontId="3"/>
  </si>
  <si>
    <t>足寄</t>
    <rPh sb="0" eb="2">
      <t>アショロ</t>
    </rPh>
    <phoneticPr fontId="3"/>
  </si>
  <si>
    <t>帯広緑陽</t>
    <rPh sb="0" eb="2">
      <t>オビヒロ</t>
    </rPh>
    <rPh sb="2" eb="4">
      <t>リョクヨウ</t>
    </rPh>
    <phoneticPr fontId="3"/>
  </si>
  <si>
    <t>帯広柏葉</t>
    <rPh sb="0" eb="2">
      <t>オビヒロ</t>
    </rPh>
    <rPh sb="2" eb="4">
      <t>ハクヨウ</t>
    </rPh>
    <phoneticPr fontId="3"/>
  </si>
  <si>
    <t>帯広南商業</t>
    <rPh sb="0" eb="2">
      <t>オビヒロ</t>
    </rPh>
    <rPh sb="2" eb="3">
      <t>ミナミ</t>
    </rPh>
    <rPh sb="3" eb="5">
      <t>ショウギョウ</t>
    </rPh>
    <phoneticPr fontId="3"/>
  </si>
  <si>
    <t>本別</t>
    <rPh sb="0" eb="2">
      <t>ホンベツ</t>
    </rPh>
    <phoneticPr fontId="3"/>
  </si>
  <si>
    <t>帯広大谷</t>
    <rPh sb="0" eb="2">
      <t>オビヒロ</t>
    </rPh>
    <rPh sb="2" eb="4">
      <t>オオタニ</t>
    </rPh>
    <phoneticPr fontId="3"/>
  </si>
  <si>
    <t>正田　　新</t>
    <rPh sb="0" eb="2">
      <t>ショウダ</t>
    </rPh>
    <rPh sb="4" eb="5">
      <t>アラタ</t>
    </rPh>
    <phoneticPr fontId="3"/>
  </si>
  <si>
    <t>小林　大智</t>
    <rPh sb="0" eb="2">
      <t>コバヤシ</t>
    </rPh>
    <rPh sb="3" eb="5">
      <t>ダイチ</t>
    </rPh>
    <phoneticPr fontId="3"/>
  </si>
  <si>
    <t>白井　大介</t>
    <rPh sb="0" eb="2">
      <t>シライ</t>
    </rPh>
    <rPh sb="3" eb="5">
      <t>ダイスケ</t>
    </rPh>
    <phoneticPr fontId="3"/>
  </si>
  <si>
    <t>菅野菜々子</t>
    <rPh sb="0" eb="2">
      <t>スガノ</t>
    </rPh>
    <rPh sb="2" eb="5">
      <t>ナナコ</t>
    </rPh>
    <phoneticPr fontId="3"/>
  </si>
  <si>
    <t>米澤　萌香</t>
    <rPh sb="0" eb="2">
      <t>ヨネザワ</t>
    </rPh>
    <rPh sb="3" eb="5">
      <t>モカ</t>
    </rPh>
    <phoneticPr fontId="3"/>
  </si>
  <si>
    <t>酒井　紀佳</t>
    <rPh sb="0" eb="2">
      <t>サカイ</t>
    </rPh>
    <rPh sb="3" eb="5">
      <t>ノリカ</t>
    </rPh>
    <phoneticPr fontId="3"/>
  </si>
  <si>
    <t>(帯広北)</t>
    <rPh sb="1" eb="3">
      <t>オビヒロ</t>
    </rPh>
    <rPh sb="3" eb="4">
      <t>キタ</t>
    </rPh>
    <phoneticPr fontId="3"/>
  </si>
  <si>
    <t>（足寄)</t>
    <rPh sb="1" eb="3">
      <t>アショロ</t>
    </rPh>
    <phoneticPr fontId="3"/>
  </si>
  <si>
    <t>（本別）</t>
    <rPh sb="1" eb="3">
      <t>ホンベツ</t>
    </rPh>
    <phoneticPr fontId="3"/>
  </si>
  <si>
    <t>結城　一華</t>
    <rPh sb="0" eb="2">
      <t>ゆうき</t>
    </rPh>
    <rPh sb="3" eb="5">
      <t>いちか</t>
    </rPh>
    <phoneticPr fontId="3" type="Hiragana"/>
  </si>
  <si>
    <t>井上　明香梨</t>
    <rPh sb="0" eb="2">
      <t>いのうえ</t>
    </rPh>
    <rPh sb="3" eb="5">
      <t>あかり</t>
    </rPh>
    <phoneticPr fontId="3" type="Hiragana"/>
  </si>
  <si>
    <t>佐藤　礼奈</t>
    <rPh sb="0" eb="2">
      <t>さとう</t>
    </rPh>
    <rPh sb="3" eb="5">
      <t>れな</t>
    </rPh>
    <phoneticPr fontId="3" type="Hiragana"/>
  </si>
  <si>
    <t>土井　梨央</t>
    <rPh sb="0" eb="2">
      <t>どい</t>
    </rPh>
    <rPh sb="3" eb="5">
      <t>りお</t>
    </rPh>
    <phoneticPr fontId="3" type="Hiragana"/>
  </si>
  <si>
    <t>永山　実夢</t>
    <rPh sb="0" eb="2">
      <t>ながやま</t>
    </rPh>
    <rPh sb="3" eb="5">
      <t>みゆ</t>
    </rPh>
    <phoneticPr fontId="3" type="Hiragana"/>
  </si>
  <si>
    <t>米田　美羽</t>
    <rPh sb="0" eb="2">
      <t>よねた</t>
    </rPh>
    <rPh sb="3" eb="5">
      <t>みう</t>
    </rPh>
    <phoneticPr fontId="3" type="Hiragana"/>
  </si>
  <si>
    <t>小野関　愛乃</t>
    <rPh sb="0" eb="2">
      <t>おのぜき</t>
    </rPh>
    <rPh sb="4" eb="5">
      <t>あい</t>
    </rPh>
    <rPh sb="5" eb="6">
      <t>な</t>
    </rPh>
    <phoneticPr fontId="3" type="Hiragana"/>
  </si>
  <si>
    <t>沼田　愛梨</t>
    <rPh sb="0" eb="2">
      <t>ぬまた</t>
    </rPh>
    <rPh sb="3" eb="5">
      <t>あいり</t>
    </rPh>
    <phoneticPr fontId="3" type="Hiragana"/>
  </si>
  <si>
    <t>本多　佑名</t>
    <rPh sb="0" eb="2">
      <t>ほんだ</t>
    </rPh>
    <rPh sb="3" eb="5">
      <t>ゆうな</t>
    </rPh>
    <phoneticPr fontId="3" type="Hiragana"/>
  </si>
  <si>
    <t>山岸　愛佳</t>
    <rPh sb="0" eb="2">
      <t>やまぎし</t>
    </rPh>
    <rPh sb="3" eb="5">
      <t>あいか</t>
    </rPh>
    <phoneticPr fontId="3" type="Hiragana"/>
  </si>
  <si>
    <t>福島　千晴</t>
    <rPh sb="0" eb="2">
      <t>ふくしま</t>
    </rPh>
    <rPh sb="3" eb="5">
      <t>ちはる</t>
    </rPh>
    <phoneticPr fontId="3" type="Hiragana"/>
  </si>
  <si>
    <t>上杉　遥</t>
    <rPh sb="0" eb="2">
      <t>うえすぎ</t>
    </rPh>
    <rPh sb="3" eb="4">
      <t>はるか</t>
    </rPh>
    <phoneticPr fontId="3" type="Hiragana"/>
  </si>
  <si>
    <t>秋保　実風</t>
    <rPh sb="0" eb="2">
      <t>あきほ</t>
    </rPh>
    <rPh sb="3" eb="4">
      <t>みかぜ</t>
    </rPh>
    <phoneticPr fontId="3" type="Hiragana"/>
  </si>
  <si>
    <t>藤樫　由記</t>
    <rPh sb="0" eb="1">
      <t>とがし</t>
    </rPh>
    <rPh sb="3" eb="5">
      <t>ゆき</t>
    </rPh>
    <phoneticPr fontId="3" type="Hiragana"/>
  </si>
  <si>
    <t>刈屋　夏美</t>
    <rPh sb="0" eb="2">
      <t>かりや</t>
    </rPh>
    <rPh sb="3" eb="5">
      <t>なつみ</t>
    </rPh>
    <phoneticPr fontId="3" type="Hiragana"/>
  </si>
  <si>
    <t>永井　初実</t>
    <rPh sb="0" eb="2">
      <t>ながい</t>
    </rPh>
    <rPh sb="3" eb="5">
      <t>はつみ</t>
    </rPh>
    <phoneticPr fontId="3" type="Hiragana"/>
  </si>
  <si>
    <t>藤原　望咲</t>
    <rPh sb="0" eb="2">
      <t>ふじわら</t>
    </rPh>
    <rPh sb="3" eb="4">
      <t>み</t>
    </rPh>
    <rPh sb="4" eb="5">
      <t>さき</t>
    </rPh>
    <phoneticPr fontId="3" type="Hiragana"/>
  </si>
  <si>
    <t>留田　奏羽</t>
    <rPh sb="0" eb="2">
      <t>とめだ</t>
    </rPh>
    <rPh sb="3" eb="4">
      <t>かな</t>
    </rPh>
    <rPh sb="4" eb="5">
      <t>う</t>
    </rPh>
    <phoneticPr fontId="3" type="Hiragana"/>
  </si>
  <si>
    <t>村岡　麟</t>
    <rPh sb="0" eb="2">
      <t>むらおか</t>
    </rPh>
    <rPh sb="3" eb="4">
      <t>りん</t>
    </rPh>
    <phoneticPr fontId="3" type="Hiragana"/>
  </si>
  <si>
    <t>髙道　彩那</t>
    <rPh sb="0" eb="2">
      <t>たかみち</t>
    </rPh>
    <rPh sb="3" eb="5">
      <t>あやな</t>
    </rPh>
    <phoneticPr fontId="3" type="Hiragana"/>
  </si>
  <si>
    <t>山内　友人</t>
    <rPh sb="0" eb="2">
      <t>やまうち</t>
    </rPh>
    <rPh sb="3" eb="5">
      <t>ゆうと</t>
    </rPh>
    <phoneticPr fontId="17" type="Hiragana"/>
  </si>
  <si>
    <t>髙橋　ゆうな</t>
    <rPh sb="0" eb="2">
      <t>たかはし</t>
    </rPh>
    <phoneticPr fontId="3" type="Hiragana"/>
  </si>
  <si>
    <t>山口　結晶</t>
    <rPh sb="0" eb="2">
      <t>やまぐち</t>
    </rPh>
    <rPh sb="3" eb="4">
      <t>きらる</t>
    </rPh>
    <phoneticPr fontId="3" type="Hiragana"/>
  </si>
  <si>
    <t>沼田　萌</t>
    <rPh sb="0" eb="2">
      <t>ぬまた</t>
    </rPh>
    <rPh sb="3" eb="4">
      <t>もえ</t>
    </rPh>
    <phoneticPr fontId="3" type="Hiragana"/>
  </si>
  <si>
    <t>内藤　杏梨</t>
    <rPh sb="0" eb="2">
      <t>ないとう</t>
    </rPh>
    <rPh sb="3" eb="4">
      <t>あん</t>
    </rPh>
    <rPh sb="4" eb="5">
      <t>り</t>
    </rPh>
    <phoneticPr fontId="3" type="Hiragana"/>
  </si>
  <si>
    <t>菅野　瑠衣</t>
    <rPh sb="0" eb="2">
      <t>かんの</t>
    </rPh>
    <rPh sb="3" eb="5">
      <t>るい</t>
    </rPh>
    <phoneticPr fontId="3" type="Hiragana"/>
  </si>
  <si>
    <t>広尾　羽飛</t>
    <rPh sb="0" eb="2">
      <t>ひろお</t>
    </rPh>
    <rPh sb="3" eb="4">
      <t>うたか</t>
    </rPh>
    <phoneticPr fontId="3" type="Hiragana"/>
  </si>
  <si>
    <t>森原　聖奈</t>
    <rPh sb="0" eb="2">
      <t>もりはら</t>
    </rPh>
    <rPh sb="3" eb="5">
      <t>せいな</t>
    </rPh>
    <phoneticPr fontId="3" type="Hiragana"/>
  </si>
  <si>
    <t>№</t>
    <phoneticPr fontId="3"/>
  </si>
  <si>
    <t>№</t>
    <phoneticPr fontId="3"/>
  </si>
  <si>
    <t>池田</t>
    <phoneticPr fontId="17" type="Hiragana"/>
  </si>
  <si>
    <t>第５４回北海道高等学校弓道競技選手権大会十勝支部大会成績</t>
    <rPh sb="0" eb="1">
      <t>ダイ</t>
    </rPh>
    <rPh sb="3" eb="4">
      <t>カイ</t>
    </rPh>
    <rPh sb="4" eb="7">
      <t>ホッカイドウ</t>
    </rPh>
    <rPh sb="7" eb="9">
      <t>コウトウ</t>
    </rPh>
    <rPh sb="9" eb="11">
      <t>ガッコウ</t>
    </rPh>
    <rPh sb="11" eb="13">
      <t>キュウドウ</t>
    </rPh>
    <rPh sb="13" eb="15">
      <t>キョウギ</t>
    </rPh>
    <rPh sb="15" eb="18">
      <t>センシュケン</t>
    </rPh>
    <rPh sb="18" eb="20">
      <t>タイカイ</t>
    </rPh>
    <rPh sb="26" eb="28">
      <t>セイセキ</t>
    </rPh>
    <phoneticPr fontId="3"/>
  </si>
  <si>
    <t>令元</t>
    <rPh sb="0" eb="1">
      <t>レイ</t>
    </rPh>
    <rPh sb="1" eb="2">
      <t>ガン</t>
    </rPh>
    <phoneticPr fontId="3"/>
  </si>
  <si>
    <t>平元</t>
    <rPh sb="0" eb="1">
      <t>ヘイ</t>
    </rPh>
    <rPh sb="1" eb="2">
      <t>ガン</t>
    </rPh>
    <phoneticPr fontId="3"/>
  </si>
  <si>
    <t>正田　　新</t>
    <rPh sb="0" eb="2">
      <t>しょうだ</t>
    </rPh>
    <rPh sb="4" eb="5">
      <t>あらた</t>
    </rPh>
    <phoneticPr fontId="25" type="Hiragana"/>
  </si>
  <si>
    <t>浪江　嵩幸</t>
    <rPh sb="0" eb="2">
      <t>なみえ</t>
    </rPh>
    <rPh sb="3" eb="5">
      <t>たかゆき</t>
    </rPh>
    <phoneticPr fontId="25" type="Hiragana"/>
  </si>
  <si>
    <t>山内　大二郎</t>
    <rPh sb="0" eb="2">
      <t>やまうち</t>
    </rPh>
    <rPh sb="3" eb="6">
      <t>だいじろう</t>
    </rPh>
    <phoneticPr fontId="25" type="Hiragana"/>
  </si>
  <si>
    <t>山内　颯太</t>
    <rPh sb="0" eb="2">
      <t>やまうち</t>
    </rPh>
    <rPh sb="3" eb="5">
      <t>そうた</t>
    </rPh>
    <phoneticPr fontId="25" type="Hiragana"/>
  </si>
  <si>
    <t>佐藤　匠</t>
    <rPh sb="0" eb="2">
      <t>さとう</t>
    </rPh>
    <rPh sb="3" eb="4">
      <t>たくみ</t>
    </rPh>
    <phoneticPr fontId="25" type="Hiragana"/>
  </si>
  <si>
    <t>青山　颯太</t>
    <rPh sb="0" eb="2">
      <t>あおやま</t>
    </rPh>
    <rPh sb="3" eb="5">
      <t>そうた</t>
    </rPh>
    <phoneticPr fontId="25" type="Hiragana"/>
  </si>
  <si>
    <t>大山　侑太</t>
    <rPh sb="0" eb="2">
      <t>おおやま</t>
    </rPh>
    <rPh sb="3" eb="4">
      <t>ゆう</t>
    </rPh>
    <rPh sb="4" eb="5">
      <t>た</t>
    </rPh>
    <phoneticPr fontId="25" type="Hiragana"/>
  </si>
  <si>
    <t>上田　竜聖</t>
    <rPh sb="0" eb="2">
      <t>うえだ</t>
    </rPh>
    <rPh sb="3" eb="4">
      <t>りゅうせい</t>
    </rPh>
    <phoneticPr fontId="25" type="Hiragana"/>
  </si>
  <si>
    <t>山田　陸玖</t>
    <rPh sb="0" eb="2">
      <t>やまだ</t>
    </rPh>
    <rPh sb="3" eb="4">
      <t>りく</t>
    </rPh>
    <phoneticPr fontId="25" type="Hiragana"/>
  </si>
  <si>
    <t>小松　恭輔</t>
    <rPh sb="0" eb="2">
      <t>こまつ</t>
    </rPh>
    <rPh sb="3" eb="5">
      <t>きょうすけ</t>
    </rPh>
    <phoneticPr fontId="25" type="Hiragana"/>
  </si>
  <si>
    <t>白井　大介</t>
    <rPh sb="0" eb="2">
      <t>しらい</t>
    </rPh>
    <rPh sb="3" eb="5">
      <t>だいすけ</t>
    </rPh>
    <phoneticPr fontId="25" type="Hiragana"/>
  </si>
  <si>
    <t>小笹　廉</t>
    <rPh sb="0" eb="1">
      <t>こ</t>
    </rPh>
    <rPh sb="1" eb="2">
      <t>ささ</t>
    </rPh>
    <rPh sb="3" eb="4">
      <t>れん</t>
    </rPh>
    <phoneticPr fontId="25" type="Hiragana"/>
  </si>
  <si>
    <t>小島　幸太</t>
    <rPh sb="0" eb="2">
      <t>こじま</t>
    </rPh>
    <rPh sb="3" eb="5">
      <t>こうた</t>
    </rPh>
    <phoneticPr fontId="25" type="Hiragana"/>
  </si>
  <si>
    <t>川﨑　冬馬</t>
    <rPh sb="0" eb="2">
      <t>かわさき</t>
    </rPh>
    <rPh sb="3" eb="5">
      <t>とうま</t>
    </rPh>
    <phoneticPr fontId="25" type="Hiragana"/>
  </si>
  <si>
    <t>川口　翔真</t>
    <rPh sb="0" eb="2">
      <t>かわぐち</t>
    </rPh>
    <rPh sb="3" eb="5">
      <t>しょうま</t>
    </rPh>
    <phoneticPr fontId="25" type="Hiragana"/>
  </si>
  <si>
    <t>青木　虹佑</t>
    <rPh sb="0" eb="2">
      <t>あおき</t>
    </rPh>
    <rPh sb="3" eb="4">
      <t>こう</t>
    </rPh>
    <rPh sb="4" eb="5">
      <t>すけ</t>
    </rPh>
    <phoneticPr fontId="25" type="Hiragana"/>
  </si>
  <si>
    <t>貝森　大和</t>
    <rPh sb="0" eb="2">
      <t>かいもり</t>
    </rPh>
    <rPh sb="3" eb="5">
      <t>やまと</t>
    </rPh>
    <phoneticPr fontId="25" type="Hiragana"/>
  </si>
  <si>
    <t>前多　淳夢</t>
    <rPh sb="0" eb="2">
      <t>まえだ</t>
    </rPh>
    <rPh sb="3" eb="4">
      <t>あつ</t>
    </rPh>
    <rPh sb="4" eb="5">
      <t>む</t>
    </rPh>
    <phoneticPr fontId="25" type="Hiragana"/>
  </si>
  <si>
    <t>川端　慧之</t>
    <rPh sb="0" eb="2">
      <t>かわばた</t>
    </rPh>
    <rPh sb="3" eb="4">
      <t>あき</t>
    </rPh>
    <rPh sb="4" eb="5">
      <t>ゆき</t>
    </rPh>
    <phoneticPr fontId="25" type="Hiragana"/>
  </si>
  <si>
    <t>森　真那人</t>
    <rPh sb="0" eb="1">
      <t>もり</t>
    </rPh>
    <rPh sb="2" eb="5">
      <t>まなと</t>
    </rPh>
    <phoneticPr fontId="25" type="Hiragana"/>
  </si>
  <si>
    <t>吉本　匠汰</t>
    <rPh sb="0" eb="2">
      <t>よしもと</t>
    </rPh>
    <rPh sb="3" eb="5">
      <t>しょうた</t>
    </rPh>
    <phoneticPr fontId="25" type="Hiragana"/>
  </si>
  <si>
    <t>宮原　捷伍</t>
    <rPh sb="0" eb="2">
      <t>みやはら</t>
    </rPh>
    <rPh sb="3" eb="4">
      <t>しょうご</t>
    </rPh>
    <phoneticPr fontId="25" type="Hiragana"/>
  </si>
  <si>
    <t>福田　光希</t>
    <rPh sb="0" eb="2">
      <t>ふくだ</t>
    </rPh>
    <rPh sb="3" eb="5">
      <t>こうき</t>
    </rPh>
    <phoneticPr fontId="25" type="Hiragana"/>
  </si>
  <si>
    <t>柴田　稜真</t>
    <rPh sb="0" eb="2">
      <t>しばた</t>
    </rPh>
    <rPh sb="3" eb="5">
      <t>りょうま</t>
    </rPh>
    <phoneticPr fontId="25" type="Hiragana"/>
  </si>
  <si>
    <t>栗城　佑妃</t>
    <rPh sb="0" eb="1">
      <t>くり</t>
    </rPh>
    <rPh sb="1" eb="2">
      <t>き</t>
    </rPh>
    <rPh sb="3" eb="4">
      <t>ゆう</t>
    </rPh>
    <rPh sb="4" eb="5">
      <t>ひ</t>
    </rPh>
    <phoneticPr fontId="25" type="Hiragana"/>
  </si>
  <si>
    <t>長谷川　大</t>
    <rPh sb="0" eb="3">
      <t>はせがわ</t>
    </rPh>
    <rPh sb="4" eb="5">
      <t>だい</t>
    </rPh>
    <phoneticPr fontId="25" type="Hiragana"/>
  </si>
  <si>
    <t>中村　侑亮</t>
    <rPh sb="0" eb="2">
      <t>なかむら</t>
    </rPh>
    <rPh sb="3" eb="5">
      <t>ゆうすけ</t>
    </rPh>
    <phoneticPr fontId="25" type="Hiragana"/>
  </si>
  <si>
    <t>細川　拓真</t>
    <rPh sb="0" eb="2">
      <t>ほそかわ</t>
    </rPh>
    <rPh sb="3" eb="5">
      <t>たくま</t>
    </rPh>
    <phoneticPr fontId="25" type="Hiragana"/>
  </si>
  <si>
    <t>吉川　蓮</t>
    <rPh sb="0" eb="2">
      <t>よしかわ</t>
    </rPh>
    <rPh sb="3" eb="4">
      <t>れん</t>
    </rPh>
    <phoneticPr fontId="25" type="Hiragana"/>
  </si>
  <si>
    <t>奥村　亮介</t>
    <rPh sb="0" eb="2">
      <t>おくむら</t>
    </rPh>
    <rPh sb="3" eb="5">
      <t>りょうすけ</t>
    </rPh>
    <phoneticPr fontId="25" type="Hiragana"/>
  </si>
  <si>
    <t>布施　尚人</t>
    <rPh sb="0" eb="2">
      <t>ふせ</t>
    </rPh>
    <rPh sb="3" eb="5">
      <t>ひさと</t>
    </rPh>
    <phoneticPr fontId="25" type="Hiragana"/>
  </si>
  <si>
    <t>向井　大貴</t>
    <rPh sb="0" eb="2">
      <t>むかい</t>
    </rPh>
    <rPh sb="3" eb="5">
      <t>だいき</t>
    </rPh>
    <phoneticPr fontId="25" type="Hiragana"/>
  </si>
  <si>
    <t>綾野　皓太</t>
    <rPh sb="0" eb="2">
      <t>あやの</t>
    </rPh>
    <rPh sb="3" eb="4">
      <t>こう</t>
    </rPh>
    <rPh sb="4" eb="5">
      <t>た</t>
    </rPh>
    <phoneticPr fontId="25" type="Hiragana"/>
  </si>
  <si>
    <t>佐々木　颯太</t>
    <rPh sb="0" eb="1">
      <t>ささき</t>
    </rPh>
    <rPh sb="4" eb="6">
      <t>そうた</t>
    </rPh>
    <phoneticPr fontId="25" type="Hiragana"/>
  </si>
  <si>
    <t>大方　勇吾</t>
    <rPh sb="0" eb="2">
      <t>おおかた</t>
    </rPh>
    <rPh sb="3" eb="5">
      <t>ゆうご</t>
    </rPh>
    <phoneticPr fontId="25" type="Hiragana"/>
  </si>
  <si>
    <t>鈴木　祐大</t>
    <rPh sb="0" eb="2">
      <t>すずき</t>
    </rPh>
    <rPh sb="3" eb="5">
      <t>ゆうだい</t>
    </rPh>
    <phoneticPr fontId="25" type="Hiragana"/>
  </si>
  <si>
    <t>中島　健介</t>
    <rPh sb="0" eb="2">
      <t>なかじま</t>
    </rPh>
    <rPh sb="3" eb="5">
      <t>けんすけ</t>
    </rPh>
    <phoneticPr fontId="25" type="Hiragana"/>
  </si>
  <si>
    <t>中田　歩夢</t>
    <rPh sb="0" eb="2">
      <t>なかた</t>
    </rPh>
    <rPh sb="3" eb="4">
      <t>あゆむ</t>
    </rPh>
    <phoneticPr fontId="25" type="Hiragana"/>
  </si>
  <si>
    <t>松浦　駿晴</t>
    <rPh sb="0" eb="2">
      <t>まつうら</t>
    </rPh>
    <rPh sb="3" eb="5">
      <t>しゅんせい</t>
    </rPh>
    <phoneticPr fontId="25" type="Hiragana"/>
  </si>
  <si>
    <t>吉田　　尊</t>
    <rPh sb="0" eb="2">
      <t>よしだ</t>
    </rPh>
    <rPh sb="4" eb="5">
      <t>たける</t>
    </rPh>
    <phoneticPr fontId="25" type="Hiragana"/>
  </si>
  <si>
    <t>大塚　陽向</t>
    <rPh sb="0" eb="2">
      <t>おおつか</t>
    </rPh>
    <rPh sb="3" eb="5">
      <t>ひなた</t>
    </rPh>
    <phoneticPr fontId="25" type="Hiragana"/>
  </si>
  <si>
    <t>大橋　亮介</t>
    <rPh sb="0" eb="2">
      <t>おおはし</t>
    </rPh>
    <rPh sb="3" eb="5">
      <t>りょうすけ</t>
    </rPh>
    <phoneticPr fontId="25" type="Hiragana"/>
  </si>
  <si>
    <t>菊地　海里</t>
    <rPh sb="0" eb="2">
      <t>きくち</t>
    </rPh>
    <rPh sb="3" eb="5">
      <t>かいり</t>
    </rPh>
    <phoneticPr fontId="25" type="Hiragana"/>
  </si>
  <si>
    <t>酒井　康我</t>
    <rPh sb="0" eb="2">
      <t>さかい</t>
    </rPh>
    <rPh sb="3" eb="4">
      <t>こう</t>
    </rPh>
    <rPh sb="4" eb="5">
      <t>が</t>
    </rPh>
    <phoneticPr fontId="25" type="Hiragana"/>
  </si>
  <si>
    <t>田宮　教行</t>
    <rPh sb="0" eb="2">
      <t>たみや</t>
    </rPh>
    <rPh sb="3" eb="5">
      <t>のりゆき</t>
    </rPh>
    <phoneticPr fontId="25" type="Hiragana"/>
  </si>
  <si>
    <t>深瀬　聖</t>
    <rPh sb="0" eb="2">
      <t>ふかせ</t>
    </rPh>
    <rPh sb="3" eb="4">
      <t>ひじり</t>
    </rPh>
    <phoneticPr fontId="25" type="Hiragana"/>
  </si>
  <si>
    <t>村上　慎弥</t>
    <rPh sb="0" eb="2">
      <t>むらかみ</t>
    </rPh>
    <rPh sb="3" eb="5">
      <t>しんや</t>
    </rPh>
    <phoneticPr fontId="25" type="Hiragana"/>
  </si>
  <si>
    <t>森　杏之介</t>
    <rPh sb="0" eb="1">
      <t>もり</t>
    </rPh>
    <rPh sb="2" eb="3">
      <t>きょう</t>
    </rPh>
    <rPh sb="3" eb="4">
      <t>の</t>
    </rPh>
    <rPh sb="4" eb="5">
      <t>すけ</t>
    </rPh>
    <phoneticPr fontId="25" type="Hiragana"/>
  </si>
  <si>
    <t>平田　拓也</t>
    <rPh sb="0" eb="2">
      <t>ひらた</t>
    </rPh>
    <rPh sb="3" eb="5">
      <t>たくや</t>
    </rPh>
    <phoneticPr fontId="25" type="Hiragana"/>
  </si>
  <si>
    <t>蓬田　光</t>
    <rPh sb="0" eb="2">
      <t>よもぎだ</t>
    </rPh>
    <rPh sb="3" eb="4">
      <t>ひかる</t>
    </rPh>
    <phoneticPr fontId="25" type="Hiragana"/>
  </si>
  <si>
    <t>星　悠利</t>
    <rPh sb="0" eb="1">
      <t>ほし</t>
    </rPh>
    <rPh sb="2" eb="4">
      <t>ゆうり</t>
    </rPh>
    <phoneticPr fontId="25" type="Hiragana"/>
  </si>
  <si>
    <t>鈴木　空</t>
    <rPh sb="0" eb="2">
      <t>すずき</t>
    </rPh>
    <rPh sb="3" eb="4">
      <t>そら</t>
    </rPh>
    <phoneticPr fontId="25" type="Hiragana"/>
  </si>
  <si>
    <t>和田　愛大</t>
    <rPh sb="0" eb="2">
      <t>わだ</t>
    </rPh>
    <rPh sb="3" eb="5">
      <t>まなと</t>
    </rPh>
    <phoneticPr fontId="25" type="Hiragana"/>
  </si>
  <si>
    <t>石山　秀斗</t>
    <rPh sb="0" eb="2">
      <t>いしやま</t>
    </rPh>
    <rPh sb="3" eb="5">
      <t>しゅうと</t>
    </rPh>
    <phoneticPr fontId="25" type="Hiragana"/>
  </si>
  <si>
    <t>竹田　悠人</t>
    <rPh sb="0" eb="2">
      <t>たけだ</t>
    </rPh>
    <rPh sb="3" eb="5">
      <t>ゆうと</t>
    </rPh>
    <phoneticPr fontId="25" type="Hiragana"/>
  </si>
  <si>
    <t>伊藤　和馬</t>
    <rPh sb="0" eb="2">
      <t>いとう</t>
    </rPh>
    <rPh sb="3" eb="5">
      <t>かずま</t>
    </rPh>
    <phoneticPr fontId="25" type="Hiragana"/>
  </si>
  <si>
    <t>松岡　雅也</t>
    <rPh sb="0" eb="2">
      <t>まつおか</t>
    </rPh>
    <rPh sb="3" eb="5">
      <t>まさや</t>
    </rPh>
    <phoneticPr fontId="25" type="Hiragana"/>
  </si>
  <si>
    <t>高田　晴規</t>
    <rPh sb="0" eb="2">
      <t>たかだ</t>
    </rPh>
    <rPh sb="3" eb="5">
      <t>はるき</t>
    </rPh>
    <phoneticPr fontId="25" type="Hiragana"/>
  </si>
  <si>
    <t>財津　広太</t>
    <rPh sb="0" eb="2">
      <t>ざいつ</t>
    </rPh>
    <rPh sb="3" eb="5">
      <t>こうた</t>
    </rPh>
    <phoneticPr fontId="25" type="Hiragana"/>
  </si>
  <si>
    <t>平岡　璃久</t>
    <rPh sb="0" eb="2">
      <t>ひらおか</t>
    </rPh>
    <rPh sb="3" eb="5">
      <t>りく</t>
    </rPh>
    <phoneticPr fontId="25" type="Hiragana"/>
  </si>
  <si>
    <t>堀田　果林</t>
    <rPh sb="0" eb="2">
      <t>ほりた</t>
    </rPh>
    <rPh sb="3" eb="4">
      <t>か</t>
    </rPh>
    <rPh sb="4" eb="5">
      <t>りん</t>
    </rPh>
    <phoneticPr fontId="25" type="Hiragana"/>
  </si>
  <si>
    <t>浦野　舞子</t>
    <rPh sb="0" eb="2">
      <t>うらの</t>
    </rPh>
    <rPh sb="3" eb="5">
      <t>まいこ</t>
    </rPh>
    <phoneticPr fontId="25" type="Hiragana"/>
  </si>
  <si>
    <t>小林　千笑</t>
    <rPh sb="0" eb="2">
      <t>こばやし</t>
    </rPh>
    <rPh sb="3" eb="4">
      <t>ち</t>
    </rPh>
    <rPh sb="4" eb="5">
      <t>え</t>
    </rPh>
    <phoneticPr fontId="25" type="Hiragana"/>
  </si>
  <si>
    <t>土井　梨央</t>
    <rPh sb="0" eb="2">
      <t>どい</t>
    </rPh>
    <rPh sb="3" eb="5">
      <t>りお</t>
    </rPh>
    <phoneticPr fontId="25" type="Hiragana"/>
  </si>
  <si>
    <t>菅野　菜々子</t>
    <rPh sb="0" eb="2">
      <t>すがの</t>
    </rPh>
    <rPh sb="3" eb="6">
      <t>ななこ</t>
    </rPh>
    <phoneticPr fontId="25" type="Hiragana"/>
  </si>
  <si>
    <t>玉置　七海</t>
    <rPh sb="0" eb="2">
      <t>たまおき</t>
    </rPh>
    <rPh sb="3" eb="5">
      <t>ななみ</t>
    </rPh>
    <phoneticPr fontId="25" type="Hiragana"/>
  </si>
  <si>
    <t>松井　翔那</t>
    <rPh sb="0" eb="2">
      <t>まつい</t>
    </rPh>
    <rPh sb="3" eb="4">
      <t>か</t>
    </rPh>
    <rPh sb="4" eb="5">
      <t>な</t>
    </rPh>
    <phoneticPr fontId="25" type="Hiragana"/>
  </si>
  <si>
    <t>瀧本　美月</t>
    <rPh sb="0" eb="2">
      <t>たきもと</t>
    </rPh>
    <rPh sb="3" eb="5">
      <t>みづき</t>
    </rPh>
    <phoneticPr fontId="25" type="Hiragana"/>
  </si>
  <si>
    <t>熊坂　亜海</t>
    <rPh sb="0" eb="2">
      <t>くまさか</t>
    </rPh>
    <rPh sb="3" eb="5">
      <t>あみ</t>
    </rPh>
    <phoneticPr fontId="25" type="Hiragana"/>
  </si>
  <si>
    <t>秋保　実風</t>
    <rPh sb="0" eb="2">
      <t>あきほ</t>
    </rPh>
    <rPh sb="3" eb="4">
      <t>みかぜ</t>
    </rPh>
    <phoneticPr fontId="25" type="Hiragana"/>
  </si>
  <si>
    <t>刈屋　夏美</t>
    <rPh sb="0" eb="2">
      <t>かりや</t>
    </rPh>
    <rPh sb="3" eb="5">
      <t>なつみ</t>
    </rPh>
    <phoneticPr fontId="25" type="Hiragana"/>
  </si>
  <si>
    <t>藤原　望咲</t>
    <rPh sb="0" eb="2">
      <t>ふじわら</t>
    </rPh>
    <rPh sb="3" eb="4">
      <t>み</t>
    </rPh>
    <rPh sb="4" eb="5">
      <t>さき</t>
    </rPh>
    <phoneticPr fontId="25" type="Hiragana"/>
  </si>
  <si>
    <t>村岡　麟</t>
    <rPh sb="0" eb="2">
      <t>むらおか</t>
    </rPh>
    <rPh sb="3" eb="4">
      <t>りん</t>
    </rPh>
    <phoneticPr fontId="25" type="Hiragana"/>
  </si>
  <si>
    <t>吉田　夏都</t>
    <rPh sb="0" eb="2">
      <t>よしだ</t>
    </rPh>
    <rPh sb="3" eb="4">
      <t>なつ</t>
    </rPh>
    <phoneticPr fontId="25" type="Hiragana"/>
  </si>
  <si>
    <t>田口　怜依</t>
    <rPh sb="0" eb="2">
      <t>たぐち</t>
    </rPh>
    <rPh sb="3" eb="4">
      <t>れ</t>
    </rPh>
    <rPh sb="4" eb="5">
      <t>い</t>
    </rPh>
    <phoneticPr fontId="25" type="Hiragana"/>
  </si>
  <si>
    <t>髙橋　亜歩</t>
    <rPh sb="0" eb="2">
      <t>たかはし</t>
    </rPh>
    <rPh sb="3" eb="4">
      <t>あゆみ</t>
    </rPh>
    <phoneticPr fontId="25" type="Hiragana"/>
  </si>
  <si>
    <t>菊地　果緒</t>
    <rPh sb="0" eb="2">
      <t>きくち</t>
    </rPh>
    <rPh sb="3" eb="5">
      <t>かお</t>
    </rPh>
    <phoneticPr fontId="25" type="Hiragana"/>
  </si>
  <si>
    <t>髙橋　ゆうな</t>
    <rPh sb="0" eb="2">
      <t>たかはし</t>
    </rPh>
    <phoneticPr fontId="25" type="Hiragana"/>
  </si>
  <si>
    <t>山口　結晶</t>
    <rPh sb="0" eb="2">
      <t>やまぐち</t>
    </rPh>
    <rPh sb="3" eb="4">
      <t>きらる</t>
    </rPh>
    <phoneticPr fontId="25" type="Hiragana"/>
  </si>
  <si>
    <t>沼田　萌</t>
    <rPh sb="0" eb="2">
      <t>ぬまた</t>
    </rPh>
    <rPh sb="3" eb="4">
      <t>もえ</t>
    </rPh>
    <phoneticPr fontId="25" type="Hiragana"/>
  </si>
  <si>
    <t>内藤　杏梨</t>
    <rPh sb="0" eb="2">
      <t>ないとう</t>
    </rPh>
    <rPh sb="3" eb="4">
      <t>あん</t>
    </rPh>
    <rPh sb="4" eb="5">
      <t>り</t>
    </rPh>
    <phoneticPr fontId="25" type="Hiragana"/>
  </si>
  <si>
    <t>菅野　瑠衣</t>
    <rPh sb="0" eb="2">
      <t>かんの</t>
    </rPh>
    <rPh sb="3" eb="5">
      <t>るい</t>
    </rPh>
    <phoneticPr fontId="25" type="Hiragana"/>
  </si>
  <si>
    <t>広尾　羽飛</t>
    <rPh sb="0" eb="2">
      <t>ひろお</t>
    </rPh>
    <rPh sb="3" eb="4">
      <t>うたか</t>
    </rPh>
    <phoneticPr fontId="25" type="Hiragana"/>
  </si>
  <si>
    <t>髙瀨　彩音</t>
    <rPh sb="0" eb="2">
      <t>たかせ</t>
    </rPh>
    <rPh sb="3" eb="4">
      <t>さ</t>
    </rPh>
    <rPh sb="4" eb="5">
      <t>お</t>
    </rPh>
    <phoneticPr fontId="25" type="Hiragana"/>
  </si>
  <si>
    <t>中島　月菜</t>
    <rPh sb="0" eb="2">
      <t>なかじま</t>
    </rPh>
    <rPh sb="3" eb="4">
      <t>る</t>
    </rPh>
    <rPh sb="4" eb="5">
      <t>な</t>
    </rPh>
    <phoneticPr fontId="25" type="Hiragana"/>
  </si>
  <si>
    <t>今野　陽菜</t>
    <rPh sb="0" eb="2">
      <t>こんの</t>
    </rPh>
    <rPh sb="3" eb="5">
      <t>ひな</t>
    </rPh>
    <phoneticPr fontId="25" type="Hiragana"/>
  </si>
  <si>
    <t>常山　七美</t>
    <rPh sb="0" eb="2">
      <t>とこやま</t>
    </rPh>
    <rPh sb="3" eb="5">
      <t>ななみ</t>
    </rPh>
    <phoneticPr fontId="25" type="Hiragana"/>
  </si>
  <si>
    <t>光澤　寧音</t>
    <rPh sb="0" eb="2">
      <t>みつざわ</t>
    </rPh>
    <rPh sb="3" eb="5">
      <t>ねね</t>
    </rPh>
    <phoneticPr fontId="25" type="Hiragana"/>
  </si>
  <si>
    <t>井上　明香梨</t>
    <rPh sb="0" eb="2">
      <t>いのうえ</t>
    </rPh>
    <rPh sb="3" eb="5">
      <t>あかり</t>
    </rPh>
    <phoneticPr fontId="25" type="Hiragana"/>
  </si>
  <si>
    <t>永山　実夢</t>
    <rPh sb="0" eb="2">
      <t>ながやま</t>
    </rPh>
    <rPh sb="3" eb="5">
      <t>みゆ</t>
    </rPh>
    <phoneticPr fontId="25" type="Hiragana"/>
  </si>
  <si>
    <t>小野関　愛乃</t>
    <rPh sb="0" eb="2">
      <t>おのぜき</t>
    </rPh>
    <rPh sb="4" eb="5">
      <t>あい</t>
    </rPh>
    <rPh sb="5" eb="6">
      <t>な</t>
    </rPh>
    <phoneticPr fontId="25" type="Hiragana"/>
  </si>
  <si>
    <t>沼田　愛梨</t>
    <rPh sb="0" eb="2">
      <t>ぬまた</t>
    </rPh>
    <rPh sb="3" eb="5">
      <t>あいり</t>
    </rPh>
    <phoneticPr fontId="25" type="Hiragana"/>
  </si>
  <si>
    <t>山岸　愛佳</t>
    <rPh sb="0" eb="2">
      <t>やまぎし</t>
    </rPh>
    <rPh sb="3" eb="5">
      <t>あいか</t>
    </rPh>
    <phoneticPr fontId="25" type="Hiragana"/>
  </si>
  <si>
    <t>福島　千晴</t>
    <rPh sb="0" eb="2">
      <t>ふくしま</t>
    </rPh>
    <rPh sb="3" eb="5">
      <t>ちはる</t>
    </rPh>
    <phoneticPr fontId="25" type="Hiragana"/>
  </si>
  <si>
    <t>上杉　遥</t>
    <rPh sb="0" eb="2">
      <t>うえすぎ</t>
    </rPh>
    <rPh sb="3" eb="4">
      <t>はるか</t>
    </rPh>
    <phoneticPr fontId="25" type="Hiragana"/>
  </si>
  <si>
    <t>藤樫　由記</t>
    <rPh sb="0" eb="1">
      <t>とがし</t>
    </rPh>
    <rPh sb="3" eb="5">
      <t>ゆき</t>
    </rPh>
    <phoneticPr fontId="25" type="Hiragana"/>
  </si>
  <si>
    <t>永井　初実</t>
    <rPh sb="0" eb="2">
      <t>ながい</t>
    </rPh>
    <rPh sb="3" eb="5">
      <t>はつみ</t>
    </rPh>
    <phoneticPr fontId="25" type="Hiragana"/>
  </si>
  <si>
    <t>留田　奏羽</t>
    <rPh sb="0" eb="2">
      <t>とめだ</t>
    </rPh>
    <rPh sb="3" eb="4">
      <t>かな</t>
    </rPh>
    <rPh sb="4" eb="5">
      <t>う</t>
    </rPh>
    <phoneticPr fontId="25" type="Hiragana"/>
  </si>
  <si>
    <t>髙道　彩那</t>
    <rPh sb="0" eb="2">
      <t>たかみち</t>
    </rPh>
    <rPh sb="3" eb="5">
      <t>あやな</t>
    </rPh>
    <phoneticPr fontId="25" type="Hiragana"/>
  </si>
  <si>
    <t>川向　朱音</t>
    <rPh sb="0" eb="2">
      <t>かわむかい</t>
    </rPh>
    <rPh sb="3" eb="5">
      <t>あかね</t>
    </rPh>
    <phoneticPr fontId="25" type="Hiragana"/>
  </si>
  <si>
    <t>塚田　晴</t>
    <rPh sb="0" eb="2">
      <t>つかだ</t>
    </rPh>
    <rPh sb="3" eb="4">
      <t>はる</t>
    </rPh>
    <phoneticPr fontId="25" type="Hiragana"/>
  </si>
  <si>
    <t>中井　悠衣</t>
    <rPh sb="0" eb="2">
      <t>なかい</t>
    </rPh>
    <rPh sb="3" eb="5">
      <t>ゆい</t>
    </rPh>
    <phoneticPr fontId="25" type="Hiragana"/>
  </si>
  <si>
    <t>瀬谷　香緒里</t>
    <rPh sb="0" eb="2">
      <t>せや</t>
    </rPh>
    <rPh sb="3" eb="6">
      <t>かおり</t>
    </rPh>
    <phoneticPr fontId="25" type="Hiragana"/>
  </si>
  <si>
    <t>岡部　綺星</t>
    <rPh sb="0" eb="2">
      <t>おかべ</t>
    </rPh>
    <rPh sb="3" eb="5">
      <t>きらら</t>
    </rPh>
    <phoneticPr fontId="25" type="Hiragana"/>
  </si>
  <si>
    <t>中川　純花</t>
    <rPh sb="0" eb="2">
      <t>なかがわ</t>
    </rPh>
    <rPh sb="3" eb="5">
      <t>すみか</t>
    </rPh>
    <phoneticPr fontId="25" type="Hiragana"/>
  </si>
  <si>
    <t>酒井　紀佳</t>
    <rPh sb="0" eb="2">
      <t>さかい</t>
    </rPh>
    <rPh sb="3" eb="5">
      <t>のりか</t>
    </rPh>
    <phoneticPr fontId="25" type="Hiragana"/>
  </si>
  <si>
    <t>小林　美紅</t>
    <rPh sb="0" eb="2">
      <t>こばやし</t>
    </rPh>
    <rPh sb="3" eb="5">
      <t>みく</t>
    </rPh>
    <phoneticPr fontId="25" type="Hiragana"/>
  </si>
  <si>
    <t>清野　彩月</t>
    <rPh sb="0" eb="2">
      <t>せいの</t>
    </rPh>
    <rPh sb="3" eb="5">
      <t>さつき</t>
    </rPh>
    <phoneticPr fontId="25" type="Hiragana"/>
  </si>
  <si>
    <t>奥田　詩音</t>
    <rPh sb="0" eb="2">
      <t>おくだ</t>
    </rPh>
    <rPh sb="3" eb="5">
      <t>しおん</t>
    </rPh>
    <phoneticPr fontId="25" type="Hiragana"/>
  </si>
  <si>
    <t>米澤　萌香</t>
    <rPh sb="0" eb="2">
      <t>よねざわ</t>
    </rPh>
    <rPh sb="3" eb="5">
      <t>もえか</t>
    </rPh>
    <phoneticPr fontId="25" type="Hiragana"/>
  </si>
  <si>
    <t>森原　聖奈</t>
    <rPh sb="0" eb="2">
      <t>もりはら</t>
    </rPh>
    <rPh sb="3" eb="5">
      <t>せいな</t>
    </rPh>
    <phoneticPr fontId="25" type="Hiragana"/>
  </si>
  <si>
    <t>佐藤　ななみ</t>
    <rPh sb="0" eb="2">
      <t>さとう</t>
    </rPh>
    <phoneticPr fontId="25" type="Hiragana"/>
  </si>
  <si>
    <t>本多　佑名</t>
    <rPh sb="0" eb="2">
      <t>ほんだ</t>
    </rPh>
    <rPh sb="3" eb="5">
      <t>ゆうな</t>
    </rPh>
    <phoneticPr fontId="25" type="Hiragana"/>
  </si>
  <si>
    <t>結城　一華</t>
    <rPh sb="0" eb="2">
      <t>ゆうき</t>
    </rPh>
    <rPh sb="3" eb="5">
      <t>いちか</t>
    </rPh>
    <phoneticPr fontId="25" type="Hiragana"/>
  </si>
  <si>
    <t>佐藤　礼奈</t>
    <rPh sb="0" eb="2">
      <t>さとう</t>
    </rPh>
    <rPh sb="3" eb="5">
      <t>れな</t>
    </rPh>
    <phoneticPr fontId="25" type="Hiragana"/>
  </si>
  <si>
    <t>米田　美羽</t>
    <rPh sb="0" eb="2">
      <t>よねた</t>
    </rPh>
    <rPh sb="3" eb="5">
      <t>みう</t>
    </rPh>
    <phoneticPr fontId="25" type="Hiragana"/>
  </si>
  <si>
    <t>赤石　樹理奈</t>
    <rPh sb="0" eb="2">
      <t>あかいし</t>
    </rPh>
    <rPh sb="3" eb="6">
      <t>じゅりな</t>
    </rPh>
    <phoneticPr fontId="25" type="Hiragana"/>
  </si>
  <si>
    <t>山本　麻由</t>
    <rPh sb="0" eb="2">
      <t>やまもと</t>
    </rPh>
    <rPh sb="3" eb="5">
      <t>まゆ</t>
    </rPh>
    <phoneticPr fontId="25" type="Hiragana"/>
  </si>
  <si>
    <t>井上　祥遥</t>
    <rPh sb="0" eb="2">
      <t>いのうえ</t>
    </rPh>
    <rPh sb="3" eb="4">
      <t>よし</t>
    </rPh>
    <rPh sb="4" eb="5">
      <t>はる</t>
    </rPh>
    <phoneticPr fontId="25" type="Hiragana"/>
  </si>
  <si>
    <t>井上　祥遥</t>
    <rPh sb="0" eb="2">
      <t>いのうえ</t>
    </rPh>
    <rPh sb="3" eb="4">
      <t>よし</t>
    </rPh>
    <rPh sb="4" eb="5">
      <t>はる</t>
    </rPh>
    <phoneticPr fontId="3" type="Hiragana"/>
  </si>
  <si>
    <t>帯広柏葉高校</t>
    <rPh sb="0" eb="2">
      <t>オビヒロ</t>
    </rPh>
    <rPh sb="2" eb="4">
      <t>ハクヨウ</t>
    </rPh>
    <rPh sb="4" eb="6">
      <t>コウコウ</t>
    </rPh>
    <phoneticPr fontId="1"/>
  </si>
  <si>
    <t>池田高校</t>
    <phoneticPr fontId="1"/>
  </si>
  <si>
    <t>本別高校</t>
    <phoneticPr fontId="1"/>
  </si>
  <si>
    <t>帯広北高校</t>
    <rPh sb="0" eb="2">
      <t>オビヒロ</t>
    </rPh>
    <rPh sb="2" eb="3">
      <t>キタ</t>
    </rPh>
    <rPh sb="3" eb="5">
      <t>コウコウ</t>
    </rPh>
    <phoneticPr fontId="1"/>
  </si>
  <si>
    <t>帯広南商業高校</t>
    <phoneticPr fontId="1"/>
  </si>
  <si>
    <t>帯広大谷高校</t>
    <phoneticPr fontId="1"/>
  </si>
  <si>
    <t>帯広緑陽高校</t>
    <phoneticPr fontId="1"/>
  </si>
  <si>
    <t>足寄高校</t>
    <phoneticPr fontId="1"/>
  </si>
  <si>
    <t>帯広南商業高校</t>
    <phoneticPr fontId="1"/>
  </si>
  <si>
    <t>帯広大谷高校</t>
    <phoneticPr fontId="1"/>
  </si>
  <si>
    <t>帯広緑陽高校</t>
    <phoneticPr fontId="1"/>
  </si>
  <si>
    <t>清水高校</t>
    <phoneticPr fontId="1"/>
  </si>
  <si>
    <t>足寄高校</t>
    <phoneticPr fontId="1"/>
  </si>
  <si>
    <t>帯広柏葉高校</t>
    <phoneticPr fontId="1"/>
  </si>
  <si>
    <t>帯広工業高校</t>
    <phoneticPr fontId="1"/>
  </si>
  <si>
    <t>武藤　綾汰</t>
    <rPh sb="0" eb="2">
      <t>むとう</t>
    </rPh>
    <rPh sb="3" eb="4">
      <t>あや</t>
    </rPh>
    <rPh sb="4" eb="5">
      <t>た</t>
    </rPh>
    <phoneticPr fontId="2" type="Hiragana"/>
  </si>
  <si>
    <t>武藤　綾汰</t>
    <rPh sb="0" eb="2">
      <t>むとう</t>
    </rPh>
    <rPh sb="3" eb="4">
      <t>りょうた</t>
    </rPh>
    <phoneticPr fontId="3" type="Hiragana"/>
  </si>
  <si>
    <t>小林　千笑</t>
    <rPh sb="0" eb="2">
      <t>こばやし</t>
    </rPh>
    <rPh sb="3" eb="4">
      <t>ち</t>
    </rPh>
    <rPh sb="4" eb="5">
      <t>えみ</t>
    </rPh>
    <phoneticPr fontId="3" type="Hiragana"/>
  </si>
  <si>
    <t>武藤　綾汰</t>
    <rPh sb="0" eb="2">
      <t>むとう</t>
    </rPh>
    <rPh sb="3" eb="4">
      <t>りょうた</t>
    </rPh>
    <phoneticPr fontId="25" type="Hiragana"/>
  </si>
  <si>
    <t>得点合計</t>
    <rPh sb="0" eb="2">
      <t>トクテン</t>
    </rPh>
    <rPh sb="2" eb="4">
      <t>ゴウケイ</t>
    </rPh>
    <phoneticPr fontId="1"/>
  </si>
  <si>
    <t>順位</t>
    <rPh sb="0" eb="2">
      <t>ジュンイ</t>
    </rPh>
    <phoneticPr fontId="1"/>
  </si>
  <si>
    <t>①</t>
    <phoneticPr fontId="1"/>
  </si>
  <si>
    <t>③</t>
    <phoneticPr fontId="1"/>
  </si>
  <si>
    <t>②</t>
    <phoneticPr fontId="1"/>
  </si>
  <si>
    <t>⑩</t>
    <phoneticPr fontId="1"/>
  </si>
  <si>
    <t>得点合計</t>
    <rPh sb="0" eb="2">
      <t>トクテン</t>
    </rPh>
    <rPh sb="2" eb="4">
      <t>ゴウケイ</t>
    </rPh>
    <phoneticPr fontId="1"/>
  </si>
  <si>
    <t>順位</t>
    <rPh sb="0" eb="2">
      <t>ジュンイ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</si>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</sst>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41">
    <font>
      <sz val="10.5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.5"/>
      <name val="ＭＳ 明朝"/>
      <family val="1"/>
      <charset val="128"/>
    </font>
    <font>
      <sz val="9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sz val="8"/>
      <color indexed="8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4"/>
      <name val="ＭＳ 明朝"/>
      <family val="1"/>
      <charset val="128"/>
    </font>
    <font>
      <sz val="9"/>
      <color theme="0"/>
      <name val="ＭＳ ゴシック"/>
      <family val="3"/>
      <charset val="128"/>
    </font>
    <font>
      <sz val="9"/>
      <color theme="0"/>
      <name val="ＭＳ 明朝"/>
      <family val="1"/>
      <charset val="128"/>
    </font>
    <font>
      <sz val="10.5"/>
      <color theme="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5"/>
      <name val="ＭＳ ゴシック"/>
      <family val="3"/>
      <charset val="128"/>
    </font>
    <font>
      <sz val="8"/>
      <name val="ＭＳ Ｐゴシック"/>
      <family val="3"/>
      <charset val="128"/>
    </font>
    <font>
      <sz val="8"/>
      <name val="ＭＳ ゴシック"/>
      <family val="3"/>
      <charset val="128"/>
    </font>
    <font>
      <sz val="12"/>
      <name val="ＭＳ 明朝"/>
      <family val="1"/>
      <charset val="128"/>
    </font>
    <font>
      <sz val="10.5"/>
      <color theme="1"/>
      <name val="ＭＳ ゴシック"/>
      <family val="3"/>
      <charset val="128"/>
    </font>
    <font>
      <sz val="10.5"/>
      <name val="ＭＳ ゴシック"/>
      <family val="3"/>
      <charset val="128"/>
    </font>
    <font>
      <sz val="10.5"/>
      <color theme="0"/>
      <name val="ＭＳ ゴシック"/>
      <family val="3"/>
      <charset val="128"/>
    </font>
    <font>
      <b/>
      <sz val="9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7.5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7"/>
      <color indexed="8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9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</borders>
  <cellStyleXfs count="199">
    <xf numFmtId="0" fontId="0" fillId="0" borderId="0">
      <alignment vertical="center"/>
    </xf>
    <xf numFmtId="38" fontId="2" fillId="0" borderId="0" applyFont="0" applyFill="0" applyBorder="0" applyAlignment="0" applyProtection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>
      <alignment vertical="center"/>
    </xf>
    <xf numFmtId="0" fontId="2" fillId="0" borderId="0"/>
    <xf numFmtId="0" fontId="21" fillId="0" borderId="0">
      <alignment vertical="center"/>
    </xf>
    <xf numFmtId="0" fontId="2" fillId="0" borderId="0"/>
    <xf numFmtId="0" fontId="2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>
      <alignment vertical="center"/>
    </xf>
    <xf numFmtId="0" fontId="2" fillId="0" borderId="0"/>
    <xf numFmtId="0" fontId="21" fillId="0" borderId="0">
      <alignment vertical="center"/>
    </xf>
    <xf numFmtId="0" fontId="21" fillId="0" borderId="0">
      <alignment vertical="center"/>
    </xf>
    <xf numFmtId="0" fontId="2" fillId="0" borderId="0"/>
    <xf numFmtId="0" fontId="21" fillId="0" borderId="0">
      <alignment vertical="center"/>
    </xf>
    <xf numFmtId="0" fontId="2" fillId="0" borderId="0"/>
    <xf numFmtId="0" fontId="21" fillId="0" borderId="0">
      <alignment vertical="center"/>
    </xf>
    <xf numFmtId="0" fontId="2" fillId="0" borderId="0"/>
    <xf numFmtId="0" fontId="21" fillId="0" borderId="0">
      <alignment vertical="center"/>
    </xf>
    <xf numFmtId="0" fontId="2" fillId="0" borderId="0"/>
    <xf numFmtId="0" fontId="21" fillId="0" borderId="0">
      <alignment vertical="center"/>
    </xf>
    <xf numFmtId="0" fontId="2" fillId="0" borderId="0"/>
    <xf numFmtId="0" fontId="2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>
      <alignment vertical="center"/>
    </xf>
    <xf numFmtId="0" fontId="2" fillId="0" borderId="0"/>
    <xf numFmtId="0" fontId="21" fillId="0" borderId="0">
      <alignment vertical="center"/>
    </xf>
    <xf numFmtId="0" fontId="2" fillId="0" borderId="0"/>
    <xf numFmtId="0" fontId="21" fillId="0" borderId="0">
      <alignment vertical="center"/>
    </xf>
    <xf numFmtId="0" fontId="2" fillId="0" borderId="0"/>
    <xf numFmtId="0" fontId="21" fillId="0" borderId="0">
      <alignment vertical="center"/>
    </xf>
    <xf numFmtId="0" fontId="2" fillId="0" borderId="0"/>
    <xf numFmtId="0" fontId="21" fillId="0" borderId="0">
      <alignment vertical="center"/>
    </xf>
    <xf numFmtId="0" fontId="2" fillId="0" borderId="0"/>
    <xf numFmtId="0" fontId="21" fillId="0" borderId="0">
      <alignment vertical="center"/>
    </xf>
    <xf numFmtId="0" fontId="2" fillId="0" borderId="0"/>
    <xf numFmtId="0" fontId="2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>
      <alignment vertical="center"/>
    </xf>
    <xf numFmtId="0" fontId="2" fillId="0" borderId="0"/>
    <xf numFmtId="0" fontId="21" fillId="0" borderId="0">
      <alignment vertical="center"/>
    </xf>
    <xf numFmtId="0" fontId="2" fillId="0" borderId="0"/>
    <xf numFmtId="0" fontId="21" fillId="0" borderId="0">
      <alignment vertical="center"/>
    </xf>
    <xf numFmtId="0" fontId="2" fillId="0" borderId="0"/>
    <xf numFmtId="0" fontId="21" fillId="0" borderId="0">
      <alignment vertical="center"/>
    </xf>
    <xf numFmtId="0" fontId="2" fillId="0" borderId="0"/>
    <xf numFmtId="0" fontId="21" fillId="0" borderId="0">
      <alignment vertical="center"/>
    </xf>
    <xf numFmtId="0" fontId="2" fillId="0" borderId="0"/>
    <xf numFmtId="0" fontId="21" fillId="0" borderId="0">
      <alignment vertical="center"/>
    </xf>
    <xf numFmtId="0" fontId="2" fillId="0" borderId="0"/>
    <xf numFmtId="0" fontId="21" fillId="0" borderId="0">
      <alignment vertical="center"/>
    </xf>
  </cellStyleXfs>
  <cellXfs count="565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6" fillId="0" borderId="0" xfId="2" applyFont="1" applyAlignment="1">
      <alignment vertical="center"/>
    </xf>
    <xf numFmtId="0" fontId="6" fillId="0" borderId="0" xfId="2" applyFont="1"/>
    <xf numFmtId="0" fontId="6" fillId="0" borderId="0" xfId="2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vertical="center" shrinkToFit="1"/>
    </xf>
    <xf numFmtId="0" fontId="5" fillId="0" borderId="0" xfId="2" applyFont="1" applyBorder="1" applyAlignment="1">
      <alignment vertical="center"/>
    </xf>
    <xf numFmtId="0" fontId="11" fillId="0" borderId="0" xfId="0" applyFont="1" applyFill="1">
      <alignment vertical="center"/>
    </xf>
    <xf numFmtId="0" fontId="12" fillId="0" borderId="0" xfId="2" applyFont="1" applyAlignment="1">
      <alignment vertical="center"/>
    </xf>
    <xf numFmtId="0" fontId="12" fillId="0" borderId="0" xfId="2" applyFont="1" applyBorder="1" applyAlignment="1">
      <alignment vertical="center"/>
    </xf>
    <xf numFmtId="0" fontId="11" fillId="0" borderId="0" xfId="0" applyFo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 shrinkToFit="1"/>
    </xf>
    <xf numFmtId="0" fontId="14" fillId="0" borderId="0" xfId="0" applyFont="1">
      <alignment vertical="center"/>
    </xf>
    <xf numFmtId="0" fontId="10" fillId="0" borderId="0" xfId="0" applyFont="1" applyFill="1">
      <alignment vertical="center"/>
    </xf>
    <xf numFmtId="0" fontId="14" fillId="0" borderId="0" xfId="0" applyFont="1" applyFill="1">
      <alignment vertical="center"/>
    </xf>
    <xf numFmtId="0" fontId="12" fillId="0" borderId="0" xfId="3" applyFont="1" applyAlignment="1">
      <alignment vertical="center"/>
    </xf>
    <xf numFmtId="0" fontId="16" fillId="0" borderId="0" xfId="3" applyFont="1">
      <alignment vertical="center"/>
    </xf>
    <xf numFmtId="0" fontId="16" fillId="0" borderId="0" xfId="3" applyFont="1" applyAlignment="1">
      <alignment horizontal="center" vertical="center"/>
    </xf>
    <xf numFmtId="0" fontId="16" fillId="0" borderId="0" xfId="3" applyFont="1" applyAlignment="1">
      <alignment vertical="center"/>
    </xf>
    <xf numFmtId="0" fontId="8" fillId="0" borderId="0" xfId="0" applyFont="1" applyFill="1" applyBorder="1">
      <alignment vertical="center"/>
    </xf>
    <xf numFmtId="0" fontId="18" fillId="0" borderId="0" xfId="2" applyFont="1" applyFill="1" applyAlignment="1">
      <alignment vertical="center"/>
    </xf>
    <xf numFmtId="0" fontId="19" fillId="0" borderId="0" xfId="2" applyFont="1" applyFill="1" applyAlignment="1">
      <alignment horizontal="center" vertical="center"/>
    </xf>
    <xf numFmtId="0" fontId="19" fillId="0" borderId="0" xfId="2" applyFont="1" applyFill="1" applyAlignment="1">
      <alignment vertical="center"/>
    </xf>
    <xf numFmtId="0" fontId="19" fillId="0" borderId="0" xfId="2" applyFont="1" applyFill="1" applyAlignment="1">
      <alignment vertical="center" shrinkToFit="1"/>
    </xf>
    <xf numFmtId="0" fontId="19" fillId="0" borderId="0" xfId="2" applyFont="1" applyFill="1" applyBorder="1" applyAlignment="1">
      <alignment vertical="center"/>
    </xf>
    <xf numFmtId="0" fontId="20" fillId="0" borderId="0" xfId="2" applyFont="1" applyFill="1"/>
    <xf numFmtId="0" fontId="12" fillId="0" borderId="0" xfId="2" applyFont="1" applyBorder="1" applyAlignment="1"/>
    <xf numFmtId="0" fontId="22" fillId="0" borderId="0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>
      <alignment vertical="center"/>
    </xf>
    <xf numFmtId="0" fontId="8" fillId="0" borderId="5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27" fillId="0" borderId="28" xfId="2" applyFont="1" applyBorder="1" applyAlignment="1">
      <alignment horizontal="center" vertical="center" shrinkToFit="1"/>
    </xf>
    <xf numFmtId="0" fontId="15" fillId="0" borderId="28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>
      <alignment vertical="center"/>
    </xf>
    <xf numFmtId="0" fontId="29" fillId="0" borderId="0" xfId="2" applyFont="1" applyAlignment="1">
      <alignment horizontal="center"/>
    </xf>
    <xf numFmtId="0" fontId="29" fillId="0" borderId="0" xfId="2" applyFont="1"/>
    <xf numFmtId="0" fontId="30" fillId="0" borderId="0" xfId="2" applyFont="1" applyFill="1" applyBorder="1" applyAlignment="1">
      <alignment vertical="center"/>
    </xf>
    <xf numFmtId="0" fontId="29" fillId="0" borderId="0" xfId="2" applyFont="1" applyBorder="1" applyAlignment="1">
      <alignment vertical="center"/>
    </xf>
    <xf numFmtId="0" fontId="29" fillId="0" borderId="0" xfId="2" applyFont="1" applyAlignment="1">
      <alignment vertical="center"/>
    </xf>
    <xf numFmtId="0" fontId="30" fillId="0" borderId="0" xfId="2" applyFont="1" applyFill="1" applyAlignment="1">
      <alignment vertical="center"/>
    </xf>
    <xf numFmtId="0" fontId="29" fillId="0" borderId="77" xfId="2" applyFont="1" applyBorder="1" applyAlignment="1">
      <alignment horizontal="center" vertical="center"/>
    </xf>
    <xf numFmtId="0" fontId="29" fillId="0" borderId="126" xfId="2" applyFont="1" applyBorder="1" applyAlignment="1">
      <alignment horizontal="center" vertical="center"/>
    </xf>
    <xf numFmtId="0" fontId="29" fillId="0" borderId="75" xfId="2" applyFont="1" applyBorder="1" applyAlignment="1">
      <alignment horizontal="center" vertical="center"/>
    </xf>
    <xf numFmtId="0" fontId="29" fillId="0" borderId="67" xfId="2" applyFont="1" applyBorder="1" applyAlignment="1">
      <alignment horizontal="left" vertical="center"/>
    </xf>
    <xf numFmtId="0" fontId="29" fillId="0" borderId="92" xfId="2" applyFont="1" applyBorder="1" applyAlignment="1">
      <alignment horizontal="left" vertical="center"/>
    </xf>
    <xf numFmtId="176" fontId="29" fillId="0" borderId="15" xfId="2" applyNumberFormat="1" applyFont="1" applyBorder="1" applyAlignment="1">
      <alignment vertical="center"/>
    </xf>
    <xf numFmtId="176" fontId="29" fillId="0" borderId="20" xfId="2" applyNumberFormat="1" applyFont="1" applyBorder="1" applyAlignment="1">
      <alignment vertical="center"/>
    </xf>
    <xf numFmtId="0" fontId="29" fillId="0" borderId="75" xfId="2" applyFont="1" applyFill="1" applyBorder="1" applyAlignment="1">
      <alignment horizontal="center" vertical="center"/>
    </xf>
    <xf numFmtId="0" fontId="29" fillId="0" borderId="27" xfId="2" applyFont="1" applyBorder="1" applyAlignment="1">
      <alignment horizontal="center" vertical="center"/>
    </xf>
    <xf numFmtId="176" fontId="29" fillId="0" borderId="28" xfId="2" applyNumberFormat="1" applyFont="1" applyBorder="1" applyAlignment="1">
      <alignment vertical="center"/>
    </xf>
    <xf numFmtId="176" fontId="29" fillId="0" borderId="29" xfId="2" applyNumberFormat="1" applyFont="1" applyBorder="1" applyAlignment="1">
      <alignment vertical="center"/>
    </xf>
    <xf numFmtId="0" fontId="29" fillId="0" borderId="27" xfId="2" applyFont="1" applyFill="1" applyBorder="1" applyAlignment="1">
      <alignment horizontal="center" vertical="center"/>
    </xf>
    <xf numFmtId="0" fontId="29" fillId="0" borderId="83" xfId="2" applyFont="1" applyBorder="1" applyAlignment="1">
      <alignment horizontal="center" vertical="center"/>
    </xf>
    <xf numFmtId="0" fontId="29" fillId="0" borderId="74" xfId="2" applyFont="1" applyBorder="1" applyAlignment="1">
      <alignment horizontal="center" vertical="center"/>
    </xf>
    <xf numFmtId="0" fontId="29" fillId="0" borderId="30" xfId="2" applyFont="1" applyBorder="1" applyAlignment="1">
      <alignment horizontal="center" vertical="center"/>
    </xf>
    <xf numFmtId="0" fontId="29" fillId="0" borderId="68" xfId="2" applyFont="1" applyBorder="1" applyAlignment="1">
      <alignment horizontal="left" vertical="center"/>
    </xf>
    <xf numFmtId="0" fontId="29" fillId="0" borderId="48" xfId="2" applyFont="1" applyFill="1" applyBorder="1" applyAlignment="1">
      <alignment vertical="center"/>
    </xf>
    <xf numFmtId="0" fontId="29" fillId="0" borderId="0" xfId="2" applyFont="1" applyFill="1" applyBorder="1" applyAlignment="1">
      <alignment horizontal="center" vertical="center"/>
    </xf>
    <xf numFmtId="176" fontId="29" fillId="0" borderId="78" xfId="2" applyNumberFormat="1" applyFont="1" applyBorder="1" applyAlignment="1">
      <alignment vertical="center"/>
    </xf>
    <xf numFmtId="176" fontId="29" fillId="0" borderId="79" xfId="2" applyNumberFormat="1" applyFont="1" applyBorder="1" applyAlignment="1">
      <alignment vertical="center"/>
    </xf>
    <xf numFmtId="0" fontId="29" fillId="0" borderId="0" xfId="2" applyFont="1" applyBorder="1" applyAlignment="1">
      <alignment horizontal="left" vertical="center"/>
    </xf>
    <xf numFmtId="0" fontId="29" fillId="0" borderId="0" xfId="2" applyFont="1" applyBorder="1"/>
    <xf numFmtId="0" fontId="29" fillId="0" borderId="61" xfId="2" applyFont="1" applyFill="1" applyBorder="1" applyAlignment="1">
      <alignment horizontal="center" vertical="center"/>
    </xf>
    <xf numFmtId="0" fontId="29" fillId="0" borderId="126" xfId="2" applyFont="1" applyFill="1" applyBorder="1" applyAlignment="1">
      <alignment horizontal="center" vertical="center"/>
    </xf>
    <xf numFmtId="0" fontId="30" fillId="0" borderId="0" xfId="2" applyFont="1"/>
    <xf numFmtId="0" fontId="29" fillId="0" borderId="30" xfId="2" applyFont="1" applyFill="1" applyBorder="1" applyAlignment="1">
      <alignment horizontal="center" vertical="center"/>
    </xf>
    <xf numFmtId="0" fontId="29" fillId="0" borderId="74" xfId="2" applyFont="1" applyFill="1" applyBorder="1" applyAlignment="1">
      <alignment horizontal="center" vertical="center"/>
    </xf>
    <xf numFmtId="0" fontId="30" fillId="0" borderId="0" xfId="2" applyFont="1" applyFill="1"/>
    <xf numFmtId="0" fontId="7" fillId="0" borderId="0" xfId="2" applyFont="1" applyAlignment="1">
      <alignment horizontal="left" vertical="center"/>
    </xf>
    <xf numFmtId="0" fontId="18" fillId="0" borderId="0" xfId="2" applyFont="1" applyFill="1" applyAlignment="1">
      <alignment horizontal="center" vertical="center"/>
    </xf>
    <xf numFmtId="0" fontId="7" fillId="0" borderId="28" xfId="2" applyFont="1" applyBorder="1" applyAlignment="1">
      <alignment horizontal="center" vertical="center" shrinkToFit="1"/>
    </xf>
    <xf numFmtId="0" fontId="18" fillId="0" borderId="0" xfId="2" applyFont="1" applyFill="1" applyAlignment="1">
      <alignment horizontal="center" vertical="center" shrinkToFit="1"/>
    </xf>
    <xf numFmtId="0" fontId="18" fillId="0" borderId="0" xfId="2" applyFont="1" applyFill="1" applyAlignment="1">
      <alignment vertical="center" shrinkToFit="1"/>
    </xf>
    <xf numFmtId="0" fontId="28" fillId="0" borderId="28" xfId="0" applyFont="1" applyBorder="1" applyAlignment="1">
      <alignment horizontal="center" vertical="center"/>
    </xf>
    <xf numFmtId="0" fontId="7" fillId="0" borderId="28" xfId="0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7" fillId="0" borderId="28" xfId="2" applyFont="1" applyBorder="1" applyAlignment="1">
      <alignment horizontal="center" vertical="center"/>
    </xf>
    <xf numFmtId="0" fontId="7" fillId="0" borderId="28" xfId="2" applyFont="1" applyBorder="1" applyAlignment="1">
      <alignment vertical="center"/>
    </xf>
    <xf numFmtId="0" fontId="31" fillId="0" borderId="28" xfId="2" applyFont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7" fillId="0" borderId="0" xfId="2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18" fillId="0" borderId="0" xfId="2" applyFont="1" applyFill="1" applyBorder="1" applyAlignment="1">
      <alignment horizontal="center" vertical="center"/>
    </xf>
    <xf numFmtId="0" fontId="31" fillId="0" borderId="0" xfId="2" applyFont="1" applyBorder="1" applyAlignment="1">
      <alignment horizontal="center" vertical="center"/>
    </xf>
    <xf numFmtId="0" fontId="22" fillId="0" borderId="0" xfId="0" applyFont="1" applyFill="1">
      <alignment vertical="center"/>
    </xf>
    <xf numFmtId="0" fontId="22" fillId="0" borderId="108" xfId="0" applyFont="1" applyFill="1" applyBorder="1" applyAlignment="1">
      <alignment horizontal="center" vertical="center"/>
    </xf>
    <xf numFmtId="0" fontId="22" fillId="0" borderId="109" xfId="0" applyFont="1" applyFill="1" applyBorder="1" applyAlignment="1">
      <alignment horizontal="center" vertical="center"/>
    </xf>
    <xf numFmtId="0" fontId="22" fillId="0" borderId="141" xfId="0" applyFont="1" applyFill="1" applyBorder="1" applyAlignment="1">
      <alignment horizontal="center" vertical="center"/>
    </xf>
    <xf numFmtId="0" fontId="22" fillId="0" borderId="150" xfId="0" applyFont="1" applyFill="1" applyBorder="1" applyAlignment="1">
      <alignment horizontal="center" vertical="center"/>
    </xf>
    <xf numFmtId="0" fontId="22" fillId="0" borderId="114" xfId="0" applyFont="1" applyFill="1" applyBorder="1" applyAlignment="1">
      <alignment horizontal="center" vertical="center"/>
    </xf>
    <xf numFmtId="0" fontId="22" fillId="0" borderId="112" xfId="0" applyFont="1" applyFill="1" applyBorder="1" applyAlignment="1">
      <alignment horizontal="center" vertical="center"/>
    </xf>
    <xf numFmtId="0" fontId="22" fillId="0" borderId="91" xfId="0" applyFont="1" applyFill="1" applyBorder="1" applyAlignment="1">
      <alignment horizontal="center" vertical="center"/>
    </xf>
    <xf numFmtId="0" fontId="22" fillId="0" borderId="86" xfId="0" applyFont="1" applyFill="1" applyBorder="1" applyAlignment="1">
      <alignment horizontal="center" vertical="center"/>
    </xf>
    <xf numFmtId="0" fontId="22" fillId="0" borderId="72" xfId="0" applyFont="1" applyFill="1" applyBorder="1" applyAlignment="1">
      <alignment horizontal="center" vertical="center"/>
    </xf>
    <xf numFmtId="0" fontId="22" fillId="0" borderId="142" xfId="0" applyFont="1" applyFill="1" applyBorder="1" applyAlignment="1">
      <alignment horizontal="center" vertical="center"/>
    </xf>
    <xf numFmtId="0" fontId="22" fillId="0" borderId="151" xfId="0" applyFont="1" applyFill="1" applyBorder="1" applyAlignment="1">
      <alignment horizontal="center" vertical="center"/>
    </xf>
    <xf numFmtId="0" fontId="22" fillId="0" borderId="121" xfId="0" applyFont="1" applyFill="1" applyBorder="1" applyAlignment="1">
      <alignment horizontal="center" vertical="center"/>
    </xf>
    <xf numFmtId="0" fontId="22" fillId="0" borderId="84" xfId="0" applyFont="1" applyFill="1" applyBorder="1" applyAlignment="1">
      <alignment horizontal="center" vertical="center"/>
    </xf>
    <xf numFmtId="0" fontId="22" fillId="0" borderId="122" xfId="0" applyFont="1" applyFill="1" applyBorder="1" applyAlignment="1">
      <alignment horizontal="center" vertical="center"/>
    </xf>
    <xf numFmtId="0" fontId="22" fillId="0" borderId="58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2" fillId="0" borderId="143" xfId="0" applyFont="1" applyFill="1" applyBorder="1" applyAlignment="1">
      <alignment horizontal="center" vertical="center"/>
    </xf>
    <xf numFmtId="0" fontId="22" fillId="0" borderId="152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66" xfId="0" applyFont="1" applyFill="1" applyBorder="1" applyAlignment="1">
      <alignment horizontal="center" vertical="center"/>
    </xf>
    <xf numFmtId="0" fontId="22" fillId="0" borderId="87" xfId="0" applyFont="1" applyFill="1" applyBorder="1" applyAlignment="1">
      <alignment horizontal="center" vertical="center"/>
    </xf>
    <xf numFmtId="0" fontId="22" fillId="0" borderId="65" xfId="0" applyFont="1" applyFill="1" applyBorder="1" applyAlignment="1">
      <alignment horizontal="center" vertical="center"/>
    </xf>
    <xf numFmtId="0" fontId="22" fillId="0" borderId="144" xfId="0" applyFont="1" applyFill="1" applyBorder="1" applyAlignment="1">
      <alignment horizontal="center" vertical="center"/>
    </xf>
    <xf numFmtId="0" fontId="22" fillId="0" borderId="153" xfId="0" applyFont="1" applyFill="1" applyBorder="1" applyAlignment="1">
      <alignment horizontal="center" vertical="center"/>
    </xf>
    <xf numFmtId="0" fontId="22" fillId="0" borderId="123" xfId="0" applyFont="1" applyFill="1" applyBorder="1" applyAlignment="1">
      <alignment horizontal="center" vertical="center"/>
    </xf>
    <xf numFmtId="0" fontId="22" fillId="0" borderId="85" xfId="0" applyFont="1" applyFill="1" applyBorder="1" applyAlignment="1">
      <alignment horizontal="center" vertical="center"/>
    </xf>
    <xf numFmtId="0" fontId="22" fillId="0" borderId="124" xfId="0" applyFont="1" applyFill="1" applyBorder="1" applyAlignment="1">
      <alignment horizontal="center" vertical="center"/>
    </xf>
    <xf numFmtId="0" fontId="22" fillId="0" borderId="110" xfId="0" applyFont="1" applyFill="1" applyBorder="1" applyAlignment="1">
      <alignment horizontal="center" vertical="center"/>
    </xf>
    <xf numFmtId="0" fontId="22" fillId="0" borderId="71" xfId="0" applyFont="1" applyFill="1" applyBorder="1" applyAlignment="1">
      <alignment horizontal="center" vertical="center"/>
    </xf>
    <xf numFmtId="0" fontId="22" fillId="0" borderId="145" xfId="0" applyFont="1" applyFill="1" applyBorder="1" applyAlignment="1">
      <alignment horizontal="center" vertical="center"/>
    </xf>
    <xf numFmtId="0" fontId="22" fillId="0" borderId="154" xfId="0" applyFont="1" applyFill="1" applyBorder="1" applyAlignment="1">
      <alignment horizontal="center" vertical="center"/>
    </xf>
    <xf numFmtId="0" fontId="22" fillId="0" borderId="115" xfId="0" applyFont="1" applyFill="1" applyBorder="1" applyAlignment="1">
      <alignment horizontal="center" vertical="center"/>
    </xf>
    <xf numFmtId="0" fontId="22" fillId="0" borderId="113" xfId="0" applyFont="1" applyFill="1" applyBorder="1" applyAlignment="1">
      <alignment horizontal="center" vertical="center"/>
    </xf>
    <xf numFmtId="0" fontId="22" fillId="0" borderId="111" xfId="0" applyFont="1" applyFill="1" applyBorder="1" applyAlignment="1">
      <alignment horizontal="center" vertical="center"/>
    </xf>
    <xf numFmtId="0" fontId="22" fillId="0" borderId="116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146" xfId="0" applyFont="1" applyFill="1" applyBorder="1" applyAlignment="1">
      <alignment horizontal="center" vertical="center"/>
    </xf>
    <xf numFmtId="0" fontId="22" fillId="0" borderId="155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59" xfId="0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/>
    </xf>
    <xf numFmtId="0" fontId="22" fillId="0" borderId="73" xfId="0" applyFont="1" applyFill="1" applyBorder="1" applyAlignment="1">
      <alignment horizontal="center" vertical="center"/>
    </xf>
    <xf numFmtId="0" fontId="22" fillId="0" borderId="117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47" xfId="0" applyFont="1" applyFill="1" applyBorder="1" applyAlignment="1">
      <alignment horizontal="center" vertical="center"/>
    </xf>
    <xf numFmtId="0" fontId="22" fillId="0" borderId="156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64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129" xfId="0" applyFont="1" applyFill="1" applyBorder="1" applyAlignment="1">
      <alignment horizontal="center" vertical="center"/>
    </xf>
    <xf numFmtId="0" fontId="22" fillId="0" borderId="130" xfId="0" applyFont="1" applyFill="1" applyBorder="1" applyAlignment="1">
      <alignment horizontal="center" vertical="center"/>
    </xf>
    <xf numFmtId="0" fontId="22" fillId="0" borderId="148" xfId="0" applyFont="1" applyFill="1" applyBorder="1" applyAlignment="1">
      <alignment horizontal="center" vertical="center"/>
    </xf>
    <xf numFmtId="0" fontId="22" fillId="0" borderId="157" xfId="0" applyFont="1" applyFill="1" applyBorder="1" applyAlignment="1">
      <alignment horizontal="center" vertical="center"/>
    </xf>
    <xf numFmtId="0" fontId="22" fillId="0" borderId="131" xfId="0" applyFont="1" applyFill="1" applyBorder="1" applyAlignment="1">
      <alignment horizontal="center" vertical="center"/>
    </xf>
    <xf numFmtId="0" fontId="22" fillId="0" borderId="132" xfId="0" applyFont="1" applyFill="1" applyBorder="1" applyAlignment="1">
      <alignment horizontal="center" vertical="center"/>
    </xf>
    <xf numFmtId="0" fontId="22" fillId="0" borderId="125" xfId="0" applyFont="1" applyFill="1" applyBorder="1" applyAlignment="1">
      <alignment horizontal="center" vertical="center"/>
    </xf>
    <xf numFmtId="0" fontId="22" fillId="0" borderId="118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49" xfId="0" applyFont="1" applyFill="1" applyBorder="1" applyAlignment="1">
      <alignment horizontal="center" vertical="center"/>
    </xf>
    <xf numFmtId="0" fontId="22" fillId="0" borderId="158" xfId="0" applyFont="1" applyFill="1" applyBorder="1" applyAlignment="1">
      <alignment horizontal="center" vertical="center"/>
    </xf>
    <xf numFmtId="0" fontId="22" fillId="0" borderId="119" xfId="0" applyFont="1" applyFill="1" applyBorder="1" applyAlignment="1">
      <alignment horizontal="center" vertical="center"/>
    </xf>
    <xf numFmtId="0" fontId="22" fillId="0" borderId="120" xfId="0" applyFont="1" applyFill="1" applyBorder="1" applyAlignment="1">
      <alignment horizontal="center" vertical="center"/>
    </xf>
    <xf numFmtId="0" fontId="22" fillId="0" borderId="63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0" fontId="7" fillId="0" borderId="110" xfId="35" applyFont="1" applyFill="1" applyBorder="1" applyAlignment="1">
      <alignment vertical="center" textRotation="255" shrinkToFit="1"/>
    </xf>
    <xf numFmtId="0" fontId="7" fillId="0" borderId="71" xfId="35" applyFont="1" applyFill="1" applyBorder="1" applyAlignment="1">
      <alignment vertical="center" textRotation="255" shrinkToFit="1"/>
    </xf>
    <xf numFmtId="0" fontId="7" fillId="0" borderId="145" xfId="35" applyFont="1" applyFill="1" applyBorder="1" applyAlignment="1">
      <alignment vertical="center" textRotation="255" shrinkToFit="1"/>
    </xf>
    <xf numFmtId="0" fontId="7" fillId="0" borderId="154" xfId="35" applyFont="1" applyFill="1" applyBorder="1" applyAlignment="1">
      <alignment vertical="center" textRotation="255" shrinkToFit="1"/>
    </xf>
    <xf numFmtId="0" fontId="7" fillId="0" borderId="115" xfId="35" applyFont="1" applyFill="1" applyBorder="1" applyAlignment="1">
      <alignment vertical="center" textRotation="255" shrinkToFit="1"/>
    </xf>
    <xf numFmtId="0" fontId="7" fillId="0" borderId="111" xfId="35" applyFont="1" applyFill="1" applyBorder="1" applyAlignment="1">
      <alignment vertical="center" textRotation="255" shrinkToFit="1"/>
    </xf>
    <xf numFmtId="0" fontId="7" fillId="0" borderId="113" xfId="35" applyFont="1" applyFill="1" applyBorder="1" applyAlignment="1">
      <alignment vertical="center" textRotation="255" shrinkToFit="1"/>
    </xf>
    <xf numFmtId="0" fontId="5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22" fillId="0" borderId="47" xfId="0" applyFont="1" applyFill="1" applyBorder="1" applyAlignment="1">
      <alignment horizontal="center" vertical="center"/>
    </xf>
    <xf numFmtId="0" fontId="22" fillId="0" borderId="166" xfId="0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54" xfId="0" applyFont="1" applyFill="1" applyBorder="1" applyAlignment="1">
      <alignment horizontal="center" vertical="center"/>
    </xf>
    <xf numFmtId="0" fontId="22" fillId="0" borderId="46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55" xfId="0" applyFont="1" applyFill="1" applyBorder="1" applyAlignment="1">
      <alignment horizontal="center" vertical="center"/>
    </xf>
    <xf numFmtId="0" fontId="22" fillId="0" borderId="57" xfId="0" applyFont="1" applyFill="1" applyBorder="1" applyAlignment="1">
      <alignment horizontal="center" vertical="center"/>
    </xf>
    <xf numFmtId="0" fontId="22" fillId="0" borderId="136" xfId="0" applyFont="1" applyFill="1" applyBorder="1" applyAlignment="1">
      <alignment horizontal="center" vertical="center"/>
    </xf>
    <xf numFmtId="0" fontId="22" fillId="0" borderId="137" xfId="0" applyFont="1" applyFill="1" applyBorder="1" applyAlignment="1">
      <alignment horizontal="center" vertical="center"/>
    </xf>
    <xf numFmtId="0" fontId="22" fillId="0" borderId="138" xfId="0" applyFont="1" applyFill="1" applyBorder="1" applyAlignment="1">
      <alignment horizontal="center" vertical="center"/>
    </xf>
    <xf numFmtId="0" fontId="22" fillId="0" borderId="167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53" xfId="0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center" vertical="center"/>
    </xf>
    <xf numFmtId="0" fontId="22" fillId="0" borderId="67" xfId="0" applyFont="1" applyFill="1" applyBorder="1">
      <alignment vertical="center"/>
    </xf>
    <xf numFmtId="0" fontId="22" fillId="0" borderId="71" xfId="0" applyFont="1" applyFill="1" applyBorder="1">
      <alignment vertical="center"/>
    </xf>
    <xf numFmtId="0" fontId="22" fillId="0" borderId="115" xfId="0" applyFont="1" applyFill="1" applyBorder="1">
      <alignment vertical="center"/>
    </xf>
    <xf numFmtId="0" fontId="22" fillId="0" borderId="70" xfId="0" applyFont="1" applyFill="1" applyBorder="1">
      <alignment vertical="center"/>
    </xf>
    <xf numFmtId="0" fontId="22" fillId="0" borderId="92" xfId="0" applyFont="1" applyFill="1" applyBorder="1">
      <alignment vertical="center"/>
    </xf>
    <xf numFmtId="0" fontId="22" fillId="0" borderId="68" xfId="0" applyFont="1" applyFill="1" applyBorder="1">
      <alignment vertical="center"/>
    </xf>
    <xf numFmtId="0" fontId="22" fillId="0" borderId="115" xfId="0" applyNumberFormat="1" applyFont="1" applyFill="1" applyBorder="1" applyAlignment="1">
      <alignment horizontal="center" vertical="center"/>
    </xf>
    <xf numFmtId="0" fontId="22" fillId="0" borderId="111" xfId="0" applyNumberFormat="1" applyFont="1" applyFill="1" applyBorder="1" applyAlignment="1">
      <alignment horizontal="center" vertical="center"/>
    </xf>
    <xf numFmtId="0" fontId="26" fillId="0" borderId="110" xfId="0" applyFont="1" applyFill="1" applyBorder="1" applyAlignment="1">
      <alignment vertical="center" textRotation="255" shrinkToFit="1"/>
    </xf>
    <xf numFmtId="0" fontId="26" fillId="0" borderId="115" xfId="0" applyFont="1" applyFill="1" applyBorder="1" applyAlignment="1">
      <alignment vertical="center" textRotation="255" shrinkToFit="1"/>
    </xf>
    <xf numFmtId="0" fontId="26" fillId="0" borderId="154" xfId="0" applyFont="1" applyFill="1" applyBorder="1" applyAlignment="1">
      <alignment vertical="center" textRotation="255" shrinkToFit="1"/>
    </xf>
    <xf numFmtId="0" fontId="26" fillId="0" borderId="71" xfId="0" applyFont="1" applyFill="1" applyBorder="1" applyAlignment="1">
      <alignment vertical="center" textRotation="255" shrinkToFit="1"/>
    </xf>
    <xf numFmtId="0" fontId="26" fillId="0" borderId="111" xfId="0" applyFont="1" applyFill="1" applyBorder="1" applyAlignment="1">
      <alignment vertical="center" textRotation="255" shrinkToFit="1"/>
    </xf>
    <xf numFmtId="0" fontId="22" fillId="0" borderId="69" xfId="0" applyFont="1" applyFill="1" applyBorder="1" applyAlignment="1">
      <alignment horizontal="center" vertical="center"/>
    </xf>
    <xf numFmtId="0" fontId="22" fillId="0" borderId="70" xfId="0" applyFont="1" applyFill="1" applyBorder="1" applyAlignment="1">
      <alignment horizontal="center" vertical="center"/>
    </xf>
    <xf numFmtId="0" fontId="22" fillId="0" borderId="110" xfId="0" applyNumberFormat="1" applyFont="1" applyFill="1" applyBorder="1" applyAlignment="1">
      <alignment horizontal="center" vertical="center"/>
    </xf>
    <xf numFmtId="0" fontId="22" fillId="0" borderId="71" xfId="0" applyNumberFormat="1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horizontal="center" vertical="center"/>
    </xf>
    <xf numFmtId="0" fontId="22" fillId="0" borderId="0" xfId="0" applyFont="1" applyFill="1" applyBorder="1">
      <alignment vertical="center"/>
    </xf>
    <xf numFmtId="0" fontId="22" fillId="0" borderId="42" xfId="0" applyFont="1" applyFill="1" applyBorder="1">
      <alignment vertical="center"/>
    </xf>
    <xf numFmtId="0" fontId="22" fillId="0" borderId="0" xfId="0" applyNumberFormat="1" applyFont="1" applyFill="1" applyBorder="1" applyAlignment="1">
      <alignment horizontal="center" vertical="center"/>
    </xf>
    <xf numFmtId="0" fontId="22" fillId="0" borderId="42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 textRotation="255" shrinkToFit="1"/>
    </xf>
    <xf numFmtId="0" fontId="26" fillId="0" borderId="42" xfId="0" applyFont="1" applyFill="1" applyBorder="1" applyAlignment="1">
      <alignment vertical="center" textRotation="255" shrinkToFit="1"/>
    </xf>
    <xf numFmtId="0" fontId="22" fillId="0" borderId="0" xfId="0" applyFont="1">
      <alignment vertical="center"/>
    </xf>
    <xf numFmtId="0" fontId="22" fillId="0" borderId="0" xfId="0" applyFont="1" applyBorder="1">
      <alignment vertical="center"/>
    </xf>
    <xf numFmtId="0" fontId="22" fillId="0" borderId="61" xfId="0" applyFont="1" applyBorder="1">
      <alignment vertical="center"/>
    </xf>
    <xf numFmtId="0" fontId="22" fillId="0" borderId="76" xfId="0" applyFont="1" applyBorder="1">
      <alignment vertical="center"/>
    </xf>
    <xf numFmtId="0" fontId="22" fillId="0" borderId="5" xfId="0" applyFont="1" applyBorder="1">
      <alignment vertical="center"/>
    </xf>
    <xf numFmtId="0" fontId="22" fillId="0" borderId="48" xfId="0" applyFont="1" applyBorder="1" applyAlignment="1">
      <alignment vertical="center"/>
    </xf>
    <xf numFmtId="0" fontId="33" fillId="0" borderId="60" xfId="0" applyFont="1" applyBorder="1" applyAlignment="1">
      <alignment horizontal="center" vertical="center"/>
    </xf>
    <xf numFmtId="0" fontId="33" fillId="0" borderId="61" xfId="0" applyFont="1" applyBorder="1" applyAlignment="1">
      <alignment horizontal="center" vertical="center"/>
    </xf>
    <xf numFmtId="0" fontId="33" fillId="0" borderId="76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33" fillId="0" borderId="62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33" fillId="0" borderId="42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72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73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65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/>
    </xf>
    <xf numFmtId="0" fontId="22" fillId="0" borderId="70" xfId="0" applyFont="1" applyBorder="1" applyAlignment="1">
      <alignment horizontal="center" vertical="center"/>
    </xf>
    <xf numFmtId="0" fontId="22" fillId="0" borderId="0" xfId="0" applyFont="1" applyBorder="1" applyAlignment="1">
      <alignment vertical="center" shrinkToFit="1"/>
    </xf>
    <xf numFmtId="0" fontId="22" fillId="0" borderId="52" xfId="0" applyFont="1" applyBorder="1" applyAlignment="1">
      <alignment vertical="center" shrinkToFit="1"/>
    </xf>
    <xf numFmtId="0" fontId="22" fillId="0" borderId="5" xfId="0" applyFont="1" applyBorder="1" applyAlignment="1">
      <alignment vertical="center" shrinkToFit="1"/>
    </xf>
    <xf numFmtId="0" fontId="22" fillId="0" borderId="52" xfId="0" applyFont="1" applyBorder="1">
      <alignment vertical="center"/>
    </xf>
    <xf numFmtId="0" fontId="22" fillId="0" borderId="24" xfId="0" applyFont="1" applyBorder="1">
      <alignment vertical="center"/>
    </xf>
    <xf numFmtId="0" fontId="22" fillId="0" borderId="47" xfId="0" applyFont="1" applyBorder="1">
      <alignment vertical="center"/>
    </xf>
    <xf numFmtId="0" fontId="22" fillId="0" borderId="54" xfId="0" applyFont="1" applyBorder="1">
      <alignment vertical="center"/>
    </xf>
    <xf numFmtId="0" fontId="22" fillId="0" borderId="48" xfId="0" applyFont="1" applyBorder="1">
      <alignment vertical="center"/>
    </xf>
    <xf numFmtId="0" fontId="22" fillId="0" borderId="86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151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2" fillId="0" borderId="166" xfId="0" applyFont="1" applyBorder="1" applyAlignment="1">
      <alignment horizontal="center" vertical="center"/>
    </xf>
    <xf numFmtId="0" fontId="22" fillId="0" borderId="152" xfId="0" applyFont="1" applyBorder="1" applyAlignment="1">
      <alignment horizontal="center" vertical="center"/>
    </xf>
    <xf numFmtId="0" fontId="22" fillId="0" borderId="87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153" xfId="0" applyFont="1" applyBorder="1" applyAlignment="1">
      <alignment horizontal="center" vertical="center"/>
    </xf>
    <xf numFmtId="0" fontId="22" fillId="0" borderId="3" xfId="0" applyFont="1" applyBorder="1">
      <alignment vertical="center"/>
    </xf>
    <xf numFmtId="0" fontId="22" fillId="0" borderId="61" xfId="0" applyFont="1" applyBorder="1" applyAlignment="1">
      <alignment vertical="center" shrinkToFit="1"/>
    </xf>
    <xf numFmtId="0" fontId="22" fillId="0" borderId="76" xfId="0" applyFont="1" applyBorder="1" applyAlignment="1">
      <alignment vertical="center" shrinkToFit="1"/>
    </xf>
    <xf numFmtId="0" fontId="22" fillId="0" borderId="168" xfId="0" applyFont="1" applyBorder="1">
      <alignment vertical="center"/>
    </xf>
    <xf numFmtId="0" fontId="35" fillId="0" borderId="0" xfId="3" applyFont="1">
      <alignment vertical="center"/>
    </xf>
    <xf numFmtId="0" fontId="35" fillId="0" borderId="0" xfId="3" applyFont="1" applyAlignment="1">
      <alignment vertical="center"/>
    </xf>
    <xf numFmtId="0" fontId="35" fillId="0" borderId="0" xfId="3" applyFont="1" applyAlignment="1">
      <alignment horizontal="center" vertical="center"/>
    </xf>
    <xf numFmtId="0" fontId="35" fillId="0" borderId="97" xfId="3" applyFont="1" applyBorder="1" applyAlignment="1">
      <alignment horizontal="center" vertical="center"/>
    </xf>
    <xf numFmtId="0" fontId="35" fillId="0" borderId="133" xfId="3" applyFont="1" applyBorder="1" applyAlignment="1">
      <alignment horizontal="center" vertical="center"/>
    </xf>
    <xf numFmtId="0" fontId="35" fillId="0" borderId="107" xfId="3" applyFont="1" applyBorder="1" applyAlignment="1">
      <alignment horizontal="center" vertical="center"/>
    </xf>
    <xf numFmtId="0" fontId="35" fillId="0" borderId="38" xfId="3" applyFont="1" applyBorder="1" applyAlignment="1">
      <alignment horizontal="center" vertical="center"/>
    </xf>
    <xf numFmtId="0" fontId="35" fillId="0" borderId="75" xfId="3" applyFont="1" applyBorder="1" applyAlignment="1">
      <alignment horizontal="center" vertical="center"/>
    </xf>
    <xf numFmtId="0" fontId="35" fillId="0" borderId="16" xfId="3" applyFont="1" applyBorder="1" applyAlignment="1">
      <alignment horizontal="left" vertical="center"/>
    </xf>
    <xf numFmtId="0" fontId="35" fillId="0" borderId="20" xfId="3" applyFont="1" applyBorder="1" applyAlignment="1">
      <alignment horizontal="center" vertical="center"/>
    </xf>
    <xf numFmtId="0" fontId="35" fillId="0" borderId="15" xfId="3" applyFont="1" applyBorder="1" applyAlignment="1">
      <alignment horizontal="left" vertical="center"/>
    </xf>
    <xf numFmtId="0" fontId="35" fillId="0" borderId="15" xfId="3" applyFont="1" applyBorder="1" applyAlignment="1">
      <alignment horizontal="center" vertical="center"/>
    </xf>
    <xf numFmtId="0" fontId="35" fillId="0" borderId="75" xfId="3" applyFont="1" applyBorder="1" applyAlignment="1">
      <alignment horizontal="left" vertical="center"/>
    </xf>
    <xf numFmtId="0" fontId="35" fillId="0" borderId="27" xfId="3" applyFont="1" applyBorder="1" applyAlignment="1">
      <alignment horizontal="center" vertical="center"/>
    </xf>
    <xf numFmtId="0" fontId="35" fillId="0" borderId="67" xfId="3" applyFont="1" applyBorder="1" applyAlignment="1">
      <alignment horizontal="left" vertical="center"/>
    </xf>
    <xf numFmtId="0" fontId="35" fillId="0" borderId="29" xfId="3" applyFont="1" applyBorder="1" applyAlignment="1">
      <alignment horizontal="center" vertical="center"/>
    </xf>
    <xf numFmtId="0" fontId="35" fillId="0" borderId="28" xfId="3" applyFont="1" applyBorder="1" applyAlignment="1">
      <alignment horizontal="left" vertical="center"/>
    </xf>
    <xf numFmtId="0" fontId="35" fillId="0" borderId="28" xfId="3" applyFont="1" applyBorder="1" applyAlignment="1">
      <alignment horizontal="center" vertical="center"/>
    </xf>
    <xf numFmtId="0" fontId="35" fillId="0" borderId="27" xfId="3" applyFont="1" applyBorder="1" applyAlignment="1">
      <alignment horizontal="left" vertical="center"/>
    </xf>
    <xf numFmtId="0" fontId="35" fillId="0" borderId="30" xfId="3" applyFont="1" applyBorder="1" applyAlignment="1">
      <alignment horizontal="center" vertical="center"/>
    </xf>
    <xf numFmtId="0" fontId="35" fillId="0" borderId="51" xfId="3" applyFont="1" applyBorder="1" applyAlignment="1">
      <alignment horizontal="left" vertical="center"/>
    </xf>
    <xf numFmtId="0" fontId="35" fillId="0" borderId="31" xfId="3" applyFont="1" applyBorder="1" applyAlignment="1">
      <alignment horizontal="center" vertical="center"/>
    </xf>
    <xf numFmtId="0" fontId="35" fillId="0" borderId="32" xfId="3" applyFont="1" applyBorder="1" applyAlignment="1">
      <alignment horizontal="left" vertical="center"/>
    </xf>
    <xf numFmtId="0" fontId="35" fillId="0" borderId="32" xfId="3" applyFont="1" applyBorder="1" applyAlignment="1">
      <alignment horizontal="center" vertical="center"/>
    </xf>
    <xf numFmtId="0" fontId="35" fillId="0" borderId="30" xfId="3" applyFont="1" applyBorder="1" applyAlignment="1">
      <alignment horizontal="left" vertical="center"/>
    </xf>
    <xf numFmtId="0" fontId="35" fillId="0" borderId="0" xfId="3" applyFont="1" applyBorder="1" applyAlignment="1">
      <alignment horizontal="center" vertical="center"/>
    </xf>
    <xf numFmtId="0" fontId="35" fillId="0" borderId="82" xfId="3" applyFont="1" applyBorder="1" applyAlignment="1">
      <alignment horizontal="left" vertical="center"/>
    </xf>
    <xf numFmtId="0" fontId="35" fillId="0" borderId="10" xfId="3" applyFont="1" applyBorder="1" applyAlignment="1">
      <alignment horizontal="center" vertical="center"/>
    </xf>
    <xf numFmtId="0" fontId="32" fillId="0" borderId="0" xfId="0" applyFont="1" applyFill="1">
      <alignment vertical="center"/>
    </xf>
    <xf numFmtId="0" fontId="32" fillId="0" borderId="36" xfId="0" applyFont="1" applyFill="1" applyBorder="1" applyAlignment="1">
      <alignment horizontal="center" vertical="center" shrinkToFit="1"/>
    </xf>
    <xf numFmtId="0" fontId="32" fillId="0" borderId="37" xfId="0" applyFont="1" applyFill="1" applyBorder="1" applyAlignment="1">
      <alignment horizontal="center" vertical="center" shrinkToFit="1"/>
    </xf>
    <xf numFmtId="0" fontId="32" fillId="0" borderId="38" xfId="0" applyFont="1" applyFill="1" applyBorder="1" applyAlignment="1">
      <alignment horizontal="center" vertical="center" shrinkToFit="1"/>
    </xf>
    <xf numFmtId="0" fontId="32" fillId="0" borderId="39" xfId="0" applyFont="1" applyFill="1" applyBorder="1" applyAlignment="1">
      <alignment horizontal="center" vertical="center" shrinkToFit="1"/>
    </xf>
    <xf numFmtId="0" fontId="32" fillId="0" borderId="40" xfId="0" applyFont="1" applyFill="1" applyBorder="1" applyAlignment="1">
      <alignment horizontal="center" vertical="center" shrinkToFit="1"/>
    </xf>
    <xf numFmtId="0" fontId="32" fillId="0" borderId="0" xfId="0" applyFont="1" applyFill="1" applyAlignment="1">
      <alignment horizontal="center" vertical="center" shrinkToFit="1"/>
    </xf>
    <xf numFmtId="0" fontId="32" fillId="0" borderId="0" xfId="0" applyFont="1" applyFill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42" xfId="0" applyFont="1" applyFill="1" applyBorder="1" applyAlignment="1">
      <alignment horizontal="center" vertical="center"/>
    </xf>
    <xf numFmtId="0" fontId="32" fillId="0" borderId="47" xfId="0" applyFont="1" applyFill="1" applyBorder="1" applyAlignment="1">
      <alignment horizontal="center" vertical="center"/>
    </xf>
    <xf numFmtId="0" fontId="32" fillId="0" borderId="46" xfId="0" applyFont="1" applyFill="1" applyBorder="1" applyAlignment="1">
      <alignment horizontal="center" vertical="center"/>
    </xf>
    <xf numFmtId="0" fontId="32" fillId="0" borderId="44" xfId="0" applyFont="1" applyFill="1" applyBorder="1" applyAlignment="1">
      <alignment horizontal="center" vertical="center"/>
    </xf>
    <xf numFmtId="0" fontId="32" fillId="0" borderId="43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 wrapText="1"/>
    </xf>
    <xf numFmtId="0" fontId="32" fillId="0" borderId="48" xfId="0" applyFont="1" applyFill="1" applyBorder="1" applyAlignment="1">
      <alignment horizontal="center" vertical="center"/>
    </xf>
    <xf numFmtId="0" fontId="32" fillId="0" borderId="49" xfId="0" applyFont="1" applyFill="1" applyBorder="1" applyAlignment="1">
      <alignment horizontal="center" vertical="center"/>
    </xf>
    <xf numFmtId="0" fontId="32" fillId="0" borderId="0" xfId="0" applyFont="1">
      <alignment vertical="center"/>
    </xf>
    <xf numFmtId="0" fontId="32" fillId="0" borderId="36" xfId="0" applyFont="1" applyBorder="1" applyAlignment="1">
      <alignment horizontal="center" vertical="center" shrinkToFit="1"/>
    </xf>
    <xf numFmtId="0" fontId="32" fillId="0" borderId="37" xfId="0" applyFont="1" applyBorder="1" applyAlignment="1">
      <alignment horizontal="center" vertical="center" shrinkToFit="1"/>
    </xf>
    <xf numFmtId="0" fontId="32" fillId="0" borderId="38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0" fontId="32" fillId="0" borderId="0" xfId="0" applyFont="1" applyAlignment="1">
      <alignment vertical="center" shrinkToFit="1"/>
    </xf>
    <xf numFmtId="0" fontId="32" fillId="0" borderId="41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43" xfId="0" applyFont="1" applyBorder="1" applyAlignment="1">
      <alignment horizontal="center" vertical="center"/>
    </xf>
    <xf numFmtId="0" fontId="32" fillId="0" borderId="44" xfId="0" applyFont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34" xfId="0" applyFont="1" applyFill="1" applyBorder="1" applyAlignment="1">
      <alignment horizontal="center" vertical="center"/>
    </xf>
    <xf numFmtId="0" fontId="36" fillId="0" borderId="42" xfId="0" applyFont="1" applyFill="1" applyBorder="1" applyAlignment="1">
      <alignment horizontal="center" vertical="center"/>
    </xf>
    <xf numFmtId="0" fontId="32" fillId="0" borderId="47" xfId="0" applyFont="1" applyBorder="1" applyAlignment="1">
      <alignment horizontal="center" vertical="center"/>
    </xf>
    <xf numFmtId="0" fontId="36" fillId="0" borderId="43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7" fillId="0" borderId="45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46" xfId="0" applyFont="1" applyBorder="1" applyAlignment="1">
      <alignment horizontal="center" vertical="center"/>
    </xf>
    <xf numFmtId="0" fontId="37" fillId="0" borderId="47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37" fillId="0" borderId="46" xfId="0" applyFont="1" applyFill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43" xfId="0" applyFont="1" applyBorder="1" applyAlignment="1">
      <alignment horizontal="center" vertical="center"/>
    </xf>
    <xf numFmtId="0" fontId="37" fillId="0" borderId="44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/>
    </xf>
    <xf numFmtId="0" fontId="38" fillId="0" borderId="43" xfId="0" applyFont="1" applyFill="1" applyBorder="1" applyAlignment="1">
      <alignment horizontal="center" vertical="center"/>
    </xf>
    <xf numFmtId="0" fontId="37" fillId="0" borderId="43" xfId="0" applyFont="1" applyFill="1" applyBorder="1" applyAlignment="1">
      <alignment horizontal="center" vertical="center"/>
    </xf>
    <xf numFmtId="0" fontId="37" fillId="0" borderId="41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37" fillId="0" borderId="42" xfId="0" applyFont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34" xfId="0" applyFont="1" applyFill="1" applyBorder="1" applyAlignment="1">
      <alignment horizontal="center" vertical="center"/>
    </xf>
    <xf numFmtId="0" fontId="37" fillId="0" borderId="42" xfId="0" applyFont="1" applyFill="1" applyBorder="1" applyAlignment="1">
      <alignment horizontal="center" vertical="center"/>
    </xf>
    <xf numFmtId="0" fontId="37" fillId="0" borderId="47" xfId="0" applyFont="1" applyBorder="1" applyAlignment="1">
      <alignment horizontal="center" vertical="center"/>
    </xf>
    <xf numFmtId="0" fontId="37" fillId="0" borderId="44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2" fillId="0" borderId="5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7" fillId="0" borderId="108" xfId="0" applyFont="1" applyFill="1" applyBorder="1" applyAlignment="1">
      <alignment horizontal="center" vertical="center"/>
    </xf>
    <xf numFmtId="0" fontId="7" fillId="0" borderId="109" xfId="0" applyFont="1" applyFill="1" applyBorder="1" applyAlignment="1">
      <alignment horizontal="center" vertical="center"/>
    </xf>
    <xf numFmtId="0" fontId="7" fillId="0" borderId="150" xfId="0" applyFont="1" applyFill="1" applyBorder="1" applyAlignment="1">
      <alignment horizontal="center" vertical="center"/>
    </xf>
    <xf numFmtId="0" fontId="7" fillId="0" borderId="114" xfId="0" applyFont="1" applyFill="1" applyBorder="1" applyAlignment="1">
      <alignment horizontal="center" vertical="center"/>
    </xf>
    <xf numFmtId="0" fontId="7" fillId="0" borderId="91" xfId="0" applyFont="1" applyFill="1" applyBorder="1" applyAlignment="1">
      <alignment horizontal="center" vertical="center"/>
    </xf>
    <xf numFmtId="0" fontId="40" fillId="0" borderId="28" xfId="2" applyFont="1" applyBorder="1" applyAlignment="1">
      <alignment horizontal="center" vertical="center" shrinkToFit="1"/>
    </xf>
    <xf numFmtId="0" fontId="34" fillId="0" borderId="28" xfId="0" applyFont="1" applyFill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0" fontId="0" fillId="0" borderId="28" xfId="0" applyBorder="1">
      <alignment vertical="center"/>
    </xf>
    <xf numFmtId="0" fontId="0" fillId="0" borderId="28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9" fillId="0" borderId="0" xfId="2" applyFont="1" applyBorder="1" applyAlignment="1">
      <alignment vertical="center"/>
    </xf>
    <xf numFmtId="0" fontId="29" fillId="0" borderId="51" xfId="2" applyFont="1" applyFill="1" applyBorder="1" applyAlignment="1">
      <alignment vertical="center"/>
    </xf>
    <xf numFmtId="0" fontId="29" fillId="0" borderId="96" xfId="2" applyFont="1" applyFill="1" applyBorder="1" applyAlignment="1">
      <alignment vertical="center"/>
    </xf>
    <xf numFmtId="0" fontId="29" fillId="0" borderId="105" xfId="2" applyFont="1" applyBorder="1" applyAlignment="1">
      <alignment horizontal="center" vertical="center"/>
    </xf>
    <xf numFmtId="0" fontId="29" fillId="0" borderId="106" xfId="2" applyFont="1" applyBorder="1" applyAlignment="1">
      <alignment horizontal="center" vertical="center"/>
    </xf>
    <xf numFmtId="0" fontId="29" fillId="0" borderId="159" xfId="2" applyFont="1" applyBorder="1" applyAlignment="1">
      <alignment horizontal="center" vertical="center"/>
    </xf>
    <xf numFmtId="0" fontId="29" fillId="0" borderId="90" xfId="2" applyFont="1" applyBorder="1" applyAlignment="1">
      <alignment horizontal="center" vertical="center"/>
    </xf>
    <xf numFmtId="0" fontId="29" fillId="0" borderId="88" xfId="2" applyFont="1" applyBorder="1" applyAlignment="1">
      <alignment horizontal="center" vertical="center"/>
    </xf>
    <xf numFmtId="0" fontId="29" fillId="0" borderId="89" xfId="2" applyFont="1" applyBorder="1" applyAlignment="1">
      <alignment horizontal="center" vertical="center"/>
    </xf>
    <xf numFmtId="0" fontId="29" fillId="0" borderId="25" xfId="2" applyFont="1" applyBorder="1" applyAlignment="1">
      <alignment horizontal="center" vertical="center"/>
    </xf>
    <xf numFmtId="0" fontId="29" fillId="0" borderId="80" xfId="2" applyFont="1" applyBorder="1" applyAlignment="1">
      <alignment horizontal="center" vertical="center"/>
    </xf>
    <xf numFmtId="0" fontId="29" fillId="0" borderId="22" xfId="2" applyFont="1" applyBorder="1" applyAlignment="1">
      <alignment horizontal="center" vertical="center"/>
    </xf>
    <xf numFmtId="0" fontId="29" fillId="0" borderId="26" xfId="2" applyFont="1" applyBorder="1" applyAlignment="1">
      <alignment horizontal="center" vertical="center" wrapText="1"/>
    </xf>
    <xf numFmtId="0" fontId="29" fillId="0" borderId="81" xfId="2" applyFont="1" applyBorder="1" applyAlignment="1">
      <alignment horizontal="center" vertical="center"/>
    </xf>
    <xf numFmtId="0" fontId="29" fillId="0" borderId="3" xfId="2" applyFont="1" applyBorder="1" applyAlignment="1">
      <alignment horizontal="center" vertical="center"/>
    </xf>
    <xf numFmtId="0" fontId="29" fillId="0" borderId="61" xfId="2" applyFont="1" applyBorder="1" applyAlignment="1">
      <alignment horizontal="center" vertical="center"/>
    </xf>
    <xf numFmtId="0" fontId="29" fillId="0" borderId="103" xfId="2" applyFont="1" applyBorder="1" applyAlignment="1">
      <alignment horizontal="center" vertical="center"/>
    </xf>
    <xf numFmtId="0" fontId="29" fillId="0" borderId="104" xfId="2" applyFont="1" applyBorder="1" applyAlignment="1">
      <alignment horizontal="center" vertical="center"/>
    </xf>
    <xf numFmtId="0" fontId="29" fillId="0" borderId="127" xfId="2" applyFont="1" applyBorder="1" applyAlignment="1">
      <alignment horizontal="center" vertical="center"/>
    </xf>
    <xf numFmtId="0" fontId="29" fillId="0" borderId="128" xfId="2" applyFont="1" applyBorder="1" applyAlignment="1">
      <alignment horizontal="center" vertical="center"/>
    </xf>
    <xf numFmtId="0" fontId="29" fillId="0" borderId="67" xfId="2" applyFont="1" applyFill="1" applyBorder="1" applyAlignment="1">
      <alignment vertical="center"/>
    </xf>
    <xf numFmtId="0" fontId="29" fillId="0" borderId="70" xfId="2" applyFont="1" applyFill="1" applyBorder="1" applyAlignment="1">
      <alignment vertical="center"/>
    </xf>
    <xf numFmtId="0" fontId="29" fillId="0" borderId="90" xfId="2" applyFont="1" applyFill="1" applyBorder="1" applyAlignment="1">
      <alignment horizontal="center" vertical="center"/>
    </xf>
    <xf numFmtId="0" fontId="29" fillId="0" borderId="88" xfId="2" applyFont="1" applyFill="1" applyBorder="1" applyAlignment="1">
      <alignment horizontal="center" vertical="center"/>
    </xf>
    <xf numFmtId="0" fontId="29" fillId="0" borderId="89" xfId="2" applyFont="1" applyFill="1" applyBorder="1" applyAlignment="1">
      <alignment horizontal="center" vertical="center"/>
    </xf>
    <xf numFmtId="0" fontId="29" fillId="0" borderId="160" xfId="2" applyFont="1" applyFill="1" applyBorder="1" applyAlignment="1">
      <alignment vertical="center"/>
    </xf>
    <xf numFmtId="0" fontId="29" fillId="0" borderId="163" xfId="2" applyFont="1" applyFill="1" applyBorder="1" applyAlignment="1">
      <alignment vertical="center"/>
    </xf>
    <xf numFmtId="0" fontId="29" fillId="0" borderId="0" xfId="2" applyFont="1" applyFill="1" applyBorder="1" applyAlignment="1">
      <alignment vertical="center"/>
    </xf>
    <xf numFmtId="0" fontId="29" fillId="0" borderId="161" xfId="2" applyFont="1" applyFill="1" applyBorder="1" applyAlignment="1">
      <alignment horizontal="center" vertical="center"/>
    </xf>
    <xf numFmtId="0" fontId="29" fillId="0" borderId="162" xfId="2" applyFont="1" applyFill="1" applyBorder="1" applyAlignment="1">
      <alignment horizontal="center" vertical="center"/>
    </xf>
    <xf numFmtId="0" fontId="29" fillId="0" borderId="24" xfId="2" applyFont="1" applyFill="1" applyBorder="1" applyAlignment="1">
      <alignment vertical="center"/>
    </xf>
    <xf numFmtId="0" fontId="29" fillId="0" borderId="46" xfId="2" applyFont="1" applyFill="1" applyBorder="1" applyAlignment="1">
      <alignment vertical="center"/>
    </xf>
    <xf numFmtId="0" fontId="22" fillId="0" borderId="28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7" fillId="0" borderId="28" xfId="2" applyFont="1" applyBorder="1" applyAlignment="1">
      <alignment horizontal="center" vertical="center"/>
    </xf>
    <xf numFmtId="0" fontId="22" fillId="0" borderId="69" xfId="0" applyFont="1" applyFill="1" applyBorder="1" applyAlignment="1">
      <alignment horizontal="center" vertical="center"/>
    </xf>
    <xf numFmtId="0" fontId="22" fillId="0" borderId="92" xfId="0" applyFont="1" applyFill="1" applyBorder="1" applyAlignment="1">
      <alignment horizontal="center" vertical="center"/>
    </xf>
    <xf numFmtId="0" fontId="22" fillId="0" borderId="67" xfId="0" applyFont="1" applyFill="1" applyBorder="1" applyAlignment="1">
      <alignment horizontal="center" vertical="center"/>
    </xf>
    <xf numFmtId="0" fontId="22" fillId="0" borderId="68" xfId="0" applyFont="1" applyFill="1" applyBorder="1" applyAlignment="1">
      <alignment horizontal="center" vertical="center"/>
    </xf>
    <xf numFmtId="0" fontId="22" fillId="0" borderId="70" xfId="0" applyFont="1" applyFill="1" applyBorder="1" applyAlignment="1">
      <alignment horizontal="center" vertical="center"/>
    </xf>
    <xf numFmtId="0" fontId="22" fillId="0" borderId="125" xfId="0" applyFont="1" applyFill="1" applyBorder="1" applyAlignment="1">
      <alignment horizontal="center" vertical="center" textRotation="255"/>
    </xf>
    <xf numFmtId="0" fontId="22" fillId="0" borderId="124" xfId="0" applyFont="1" applyFill="1" applyBorder="1" applyAlignment="1">
      <alignment horizontal="center" vertical="center" textRotation="255"/>
    </xf>
    <xf numFmtId="0" fontId="22" fillId="0" borderId="29" xfId="0" applyFont="1" applyFill="1" applyBorder="1" applyAlignment="1">
      <alignment horizontal="center" vertical="center"/>
    </xf>
    <xf numFmtId="0" fontId="22" fillId="0" borderId="122" xfId="0" applyFont="1" applyFill="1" applyBorder="1" applyAlignment="1">
      <alignment horizontal="center" vertical="center" textRotation="255"/>
    </xf>
    <xf numFmtId="0" fontId="22" fillId="0" borderId="90" xfId="0" applyFont="1" applyFill="1" applyBorder="1" applyAlignment="1">
      <alignment horizontal="center" vertical="center"/>
    </xf>
    <xf numFmtId="0" fontId="22" fillId="0" borderId="89" xfId="0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 textRotation="255"/>
    </xf>
    <xf numFmtId="0" fontId="22" fillId="0" borderId="46" xfId="0" applyFont="1" applyFill="1" applyBorder="1" applyAlignment="1">
      <alignment horizontal="center" vertical="center" textRotation="255"/>
    </xf>
    <xf numFmtId="0" fontId="22" fillId="0" borderId="41" xfId="0" applyFont="1" applyFill="1" applyBorder="1" applyAlignment="1">
      <alignment horizontal="center" vertical="center" textRotation="255"/>
    </xf>
    <xf numFmtId="0" fontId="22" fillId="0" borderId="42" xfId="0" applyFont="1" applyFill="1" applyBorder="1" applyAlignment="1">
      <alignment horizontal="center" vertical="center" textRotation="255"/>
    </xf>
    <xf numFmtId="0" fontId="22" fillId="0" borderId="23" xfId="0" applyFont="1" applyFill="1" applyBorder="1" applyAlignment="1">
      <alignment horizontal="center" vertical="center" textRotation="255"/>
    </xf>
    <xf numFmtId="0" fontId="22" fillId="0" borderId="43" xfId="0" applyFont="1" applyFill="1" applyBorder="1" applyAlignment="1">
      <alignment horizontal="center" vertical="center" textRotation="255"/>
    </xf>
    <xf numFmtId="0" fontId="22" fillId="0" borderId="93" xfId="0" applyFont="1" applyFill="1" applyBorder="1" applyAlignment="1">
      <alignment horizontal="center" vertical="center"/>
    </xf>
    <xf numFmtId="0" fontId="22" fillId="0" borderId="94" xfId="0" applyFont="1" applyFill="1" applyBorder="1" applyAlignment="1">
      <alignment horizontal="center" vertical="center"/>
    </xf>
    <xf numFmtId="0" fontId="22" fillId="0" borderId="96" xfId="0" applyFont="1" applyFill="1" applyBorder="1" applyAlignment="1">
      <alignment horizontal="center" vertical="center"/>
    </xf>
    <xf numFmtId="0" fontId="22" fillId="0" borderId="92" xfId="0" applyFont="1" applyFill="1" applyBorder="1" applyAlignment="1">
      <alignment horizontal="center" vertical="center" textRotation="255"/>
    </xf>
    <xf numFmtId="0" fontId="22" fillId="0" borderId="70" xfId="0" applyFont="1" applyFill="1" applyBorder="1" applyAlignment="1">
      <alignment horizontal="center" vertical="center" textRotation="255"/>
    </xf>
    <xf numFmtId="0" fontId="22" fillId="0" borderId="27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 textRotation="255"/>
    </xf>
    <xf numFmtId="0" fontId="22" fillId="0" borderId="29" xfId="0" applyFont="1" applyFill="1" applyBorder="1" applyAlignment="1">
      <alignment horizontal="center" vertical="center" textRotation="255"/>
    </xf>
    <xf numFmtId="0" fontId="22" fillId="0" borderId="88" xfId="0" applyFont="1" applyFill="1" applyBorder="1" applyAlignment="1">
      <alignment horizontal="center" vertical="center"/>
    </xf>
    <xf numFmtId="0" fontId="22" fillId="0" borderId="47" xfId="0" applyFont="1" applyFill="1" applyBorder="1" applyAlignment="1">
      <alignment horizontal="center" vertical="center" textRotation="255"/>
    </xf>
    <xf numFmtId="0" fontId="22" fillId="0" borderId="0" xfId="0" applyFont="1" applyFill="1" applyBorder="1" applyAlignment="1">
      <alignment horizontal="center" vertical="center" textRotation="255"/>
    </xf>
    <xf numFmtId="0" fontId="22" fillId="0" borderId="44" xfId="0" applyFont="1" applyFill="1" applyBorder="1" applyAlignment="1">
      <alignment horizontal="center" vertical="center" textRotation="255"/>
    </xf>
    <xf numFmtId="0" fontId="22" fillId="0" borderId="68" xfId="0" applyFont="1" applyFill="1" applyBorder="1" applyAlignment="1">
      <alignment horizontal="center" vertical="center" textRotation="255"/>
    </xf>
    <xf numFmtId="0" fontId="22" fillId="0" borderId="165" xfId="0" applyFont="1" applyFill="1" applyBorder="1" applyAlignment="1">
      <alignment horizontal="center" vertical="center" textRotation="255"/>
    </xf>
    <xf numFmtId="0" fontId="22" fillId="0" borderId="26" xfId="0" applyFont="1" applyFill="1" applyBorder="1" applyAlignment="1">
      <alignment horizontal="center" vertical="center" textRotation="255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135" xfId="0" applyFont="1" applyFill="1" applyBorder="1" applyAlignment="1">
      <alignment horizontal="center" vertical="center"/>
    </xf>
    <xf numFmtId="0" fontId="9" fillId="0" borderId="134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0" fontId="9" fillId="0" borderId="140" xfId="0" applyFont="1" applyFill="1" applyBorder="1" applyAlignment="1">
      <alignment horizontal="center" vertical="center"/>
    </xf>
    <xf numFmtId="0" fontId="22" fillId="0" borderId="75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165" xfId="0" applyFont="1" applyFill="1" applyBorder="1" applyAlignment="1">
      <alignment horizontal="center" vertical="center"/>
    </xf>
    <xf numFmtId="0" fontId="9" fillId="0" borderId="164" xfId="0" applyFont="1" applyFill="1" applyBorder="1" applyAlignment="1">
      <alignment horizontal="center" vertical="center"/>
    </xf>
    <xf numFmtId="0" fontId="22" fillId="0" borderId="53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95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22" fillId="0" borderId="74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54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horizontal="center" vertical="center"/>
    </xf>
    <xf numFmtId="0" fontId="22" fillId="0" borderId="67" xfId="0" applyFont="1" applyBorder="1" applyAlignment="1">
      <alignment horizontal="center" vertical="center" shrinkToFit="1"/>
    </xf>
    <xf numFmtId="0" fontId="22" fillId="0" borderId="92" xfId="0" applyFont="1" applyBorder="1" applyAlignment="1">
      <alignment horizontal="center" vertical="center" shrinkToFit="1"/>
    </xf>
    <xf numFmtId="0" fontId="22" fillId="0" borderId="70" xfId="0" applyFont="1" applyBorder="1" applyAlignment="1">
      <alignment horizontal="center" vertical="center" shrinkToFit="1"/>
    </xf>
    <xf numFmtId="0" fontId="22" fillId="0" borderId="69" xfId="0" applyFont="1" applyBorder="1" applyAlignment="1">
      <alignment horizontal="center" vertical="center" shrinkToFit="1"/>
    </xf>
    <xf numFmtId="0" fontId="22" fillId="0" borderId="68" xfId="0" applyFont="1" applyBorder="1" applyAlignment="1">
      <alignment horizontal="center" vertical="center" shrinkToFit="1"/>
    </xf>
    <xf numFmtId="0" fontId="22" fillId="0" borderId="69" xfId="0" applyFont="1" applyBorder="1" applyAlignment="1">
      <alignment horizontal="center" vertical="center"/>
    </xf>
    <xf numFmtId="0" fontId="22" fillId="0" borderId="92" xfId="0" applyFont="1" applyBorder="1" applyAlignment="1">
      <alignment horizontal="center" vertical="center"/>
    </xf>
    <xf numFmtId="0" fontId="22" fillId="0" borderId="70" xfId="0" applyFont="1" applyBorder="1" applyAlignment="1">
      <alignment horizontal="center" vertical="center"/>
    </xf>
    <xf numFmtId="0" fontId="22" fillId="0" borderId="133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139" xfId="0" applyFont="1" applyBorder="1" applyAlignment="1">
      <alignment horizontal="center" vertical="center"/>
    </xf>
    <xf numFmtId="0" fontId="22" fillId="0" borderId="93" xfId="0" applyFont="1" applyBorder="1" applyAlignment="1">
      <alignment horizontal="center" vertical="center"/>
    </xf>
    <xf numFmtId="0" fontId="22" fillId="0" borderId="94" xfId="0" applyFont="1" applyBorder="1" applyAlignment="1">
      <alignment horizontal="center" vertical="center"/>
    </xf>
    <xf numFmtId="0" fontId="22" fillId="0" borderId="96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93" xfId="0" applyFont="1" applyBorder="1" applyAlignment="1">
      <alignment horizontal="center" vertical="center" shrinkToFit="1"/>
    </xf>
    <xf numFmtId="0" fontId="22" fillId="0" borderId="94" xfId="0" applyFont="1" applyBorder="1" applyAlignment="1">
      <alignment horizontal="center" vertical="center" shrinkToFit="1"/>
    </xf>
    <xf numFmtId="0" fontId="22" fillId="0" borderId="96" xfId="0" applyFont="1" applyBorder="1" applyAlignment="1">
      <alignment horizontal="center" vertical="center" shrinkToFit="1"/>
    </xf>
    <xf numFmtId="0" fontId="22" fillId="0" borderId="51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4" fillId="0" borderId="92" xfId="0" applyFont="1" applyBorder="1" applyAlignment="1">
      <alignment horizontal="center" vertical="center"/>
    </xf>
    <xf numFmtId="0" fontId="34" fillId="0" borderId="70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 textRotation="255"/>
    </xf>
    <xf numFmtId="0" fontId="22" fillId="0" borderId="46" xfId="0" applyFont="1" applyBorder="1" applyAlignment="1">
      <alignment horizontal="center" vertical="center" textRotation="255"/>
    </xf>
    <xf numFmtId="0" fontId="22" fillId="0" borderId="5" xfId="0" applyFont="1" applyBorder="1" applyAlignment="1">
      <alignment horizontal="center" vertical="center" textRotation="255"/>
    </xf>
    <xf numFmtId="0" fontId="22" fillId="0" borderId="42" xfId="0" applyFont="1" applyBorder="1" applyAlignment="1">
      <alignment horizontal="center" vertical="center" textRotation="255"/>
    </xf>
    <xf numFmtId="0" fontId="22" fillId="0" borderId="16" xfId="0" applyFont="1" applyBorder="1" applyAlignment="1">
      <alignment horizontal="center" vertical="center" textRotation="255"/>
    </xf>
    <xf numFmtId="0" fontId="22" fillId="0" borderId="43" xfId="0" applyFont="1" applyBorder="1" applyAlignment="1">
      <alignment horizontal="center" vertical="center" textRotation="255"/>
    </xf>
    <xf numFmtId="0" fontId="22" fillId="0" borderId="95" xfId="0" applyFont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0" fontId="32" fillId="0" borderId="94" xfId="0" applyFont="1" applyBorder="1" applyAlignment="1">
      <alignment horizontal="center" vertical="center"/>
    </xf>
    <xf numFmtId="0" fontId="32" fillId="0" borderId="95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22" fillId="0" borderId="95" xfId="0" applyFont="1" applyBorder="1" applyAlignment="1">
      <alignment horizontal="center" vertical="center" shrinkToFit="1"/>
    </xf>
    <xf numFmtId="0" fontId="22" fillId="0" borderId="51" xfId="0" applyFont="1" applyBorder="1" applyAlignment="1">
      <alignment horizontal="center" vertical="center" shrinkToFit="1"/>
    </xf>
    <xf numFmtId="0" fontId="32" fillId="0" borderId="32" xfId="0" applyFont="1" applyBorder="1" applyAlignment="1">
      <alignment horizontal="center" vertical="center"/>
    </xf>
    <xf numFmtId="0" fontId="32" fillId="0" borderId="100" xfId="0" applyFont="1" applyFill="1" applyBorder="1" applyAlignment="1">
      <alignment horizontal="center" vertical="center"/>
    </xf>
    <xf numFmtId="0" fontId="32" fillId="0" borderId="101" xfId="0" applyFont="1" applyFill="1" applyBorder="1" applyAlignment="1">
      <alignment horizontal="center" vertical="center"/>
    </xf>
    <xf numFmtId="0" fontId="32" fillId="0" borderId="74" xfId="0" applyFont="1" applyFill="1" applyBorder="1" applyAlignment="1">
      <alignment horizontal="center" vertical="center"/>
    </xf>
    <xf numFmtId="0" fontId="32" fillId="0" borderId="75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98" xfId="0" applyFont="1" applyFill="1" applyBorder="1" applyAlignment="1">
      <alignment horizontal="center" vertical="center"/>
    </xf>
    <xf numFmtId="0" fontId="32" fillId="0" borderId="82" xfId="0" applyFont="1" applyFill="1" applyBorder="1" applyAlignment="1">
      <alignment horizontal="center" vertical="center"/>
    </xf>
    <xf numFmtId="0" fontId="32" fillId="0" borderId="34" xfId="0" applyFont="1" applyFill="1" applyBorder="1" applyAlignment="1">
      <alignment horizontal="center" vertical="center"/>
    </xf>
    <xf numFmtId="0" fontId="32" fillId="0" borderId="99" xfId="0" applyFont="1" applyFill="1" applyBorder="1" applyAlignment="1">
      <alignment horizontal="center" vertical="center"/>
    </xf>
    <xf numFmtId="0" fontId="32" fillId="0" borderId="83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32" fillId="0" borderId="45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0" fontId="32" fillId="0" borderId="102" xfId="0" applyFont="1" applyFill="1" applyBorder="1" applyAlignment="1">
      <alignment horizontal="center" vertical="center"/>
    </xf>
    <xf numFmtId="0" fontId="32" fillId="0" borderId="35" xfId="0" applyFont="1" applyFill="1" applyBorder="1" applyAlignment="1">
      <alignment horizontal="center" vertical="center"/>
    </xf>
    <xf numFmtId="0" fontId="32" fillId="0" borderId="33" xfId="0" applyFont="1" applyFill="1" applyBorder="1" applyAlignment="1">
      <alignment horizontal="center" vertical="center"/>
    </xf>
    <xf numFmtId="0" fontId="32" fillId="0" borderId="54" xfId="0" applyFont="1" applyFill="1" applyBorder="1" applyAlignment="1">
      <alignment horizontal="center" vertical="center"/>
    </xf>
    <xf numFmtId="0" fontId="32" fillId="0" borderId="53" xfId="0" applyFont="1" applyFill="1" applyBorder="1" applyAlignment="1">
      <alignment horizontal="center" vertical="center"/>
    </xf>
    <xf numFmtId="0" fontId="32" fillId="0" borderId="100" xfId="0" applyFont="1" applyBorder="1" applyAlignment="1">
      <alignment horizontal="center" vertical="center"/>
    </xf>
    <xf numFmtId="0" fontId="32" fillId="0" borderId="101" xfId="0" applyFont="1" applyBorder="1" applyAlignment="1">
      <alignment horizontal="center" vertical="center"/>
    </xf>
    <xf numFmtId="0" fontId="32" fillId="0" borderId="98" xfId="0" applyFont="1" applyBorder="1" applyAlignment="1">
      <alignment horizontal="center" vertical="center"/>
    </xf>
    <xf numFmtId="0" fontId="32" fillId="0" borderId="100" xfId="0" applyFont="1" applyBorder="1" applyAlignment="1">
      <alignment horizontal="center" vertical="center" textRotation="255"/>
    </xf>
    <xf numFmtId="0" fontId="32" fillId="0" borderId="101" xfId="0" applyFont="1" applyBorder="1" applyAlignment="1">
      <alignment horizontal="center" vertical="center" textRotation="255"/>
    </xf>
    <xf numFmtId="0" fontId="32" fillId="0" borderId="99" xfId="0" applyFont="1" applyBorder="1" applyAlignment="1">
      <alignment horizontal="center" vertical="center"/>
    </xf>
    <xf numFmtId="0" fontId="32" fillId="0" borderId="102" xfId="0" applyFont="1" applyBorder="1" applyAlignment="1">
      <alignment horizontal="center" vertical="center" textRotation="255"/>
    </xf>
    <xf numFmtId="0" fontId="0" fillId="0" borderId="28" xfId="0" applyBorder="1" applyAlignment="1">
      <alignment vertical="center"/>
    </xf>
  </cellXfs>
  <cellStyles count="199">
    <cellStyle name="桁区切り 2" xfId="1"/>
    <cellStyle name="標準" xfId="0" builtinId="0"/>
    <cellStyle name="標準 10" xfId="9"/>
    <cellStyle name="標準 100" xfId="118"/>
    <cellStyle name="標準 101" xfId="119"/>
    <cellStyle name="標準 102" xfId="120"/>
    <cellStyle name="標準 103" xfId="121"/>
    <cellStyle name="標準 104" xfId="122"/>
    <cellStyle name="標準 105" xfId="123"/>
    <cellStyle name="標準 106" xfId="124"/>
    <cellStyle name="標準 107" xfId="154"/>
    <cellStyle name="標準 108" xfId="125"/>
    <cellStyle name="標準 109" xfId="126"/>
    <cellStyle name="標準 11" xfId="10"/>
    <cellStyle name="標準 110" xfId="127"/>
    <cellStyle name="標準 111" xfId="155"/>
    <cellStyle name="標準 112" xfId="128"/>
    <cellStyle name="標準 113" xfId="156"/>
    <cellStyle name="標準 114" xfId="129"/>
    <cellStyle name="標準 115" xfId="130"/>
    <cellStyle name="標準 116" xfId="131"/>
    <cellStyle name="標準 117" xfId="132"/>
    <cellStyle name="標準 118" xfId="133"/>
    <cellStyle name="標準 119" xfId="134"/>
    <cellStyle name="標準 12" xfId="11"/>
    <cellStyle name="標準 120" xfId="135"/>
    <cellStyle name="標準 121" xfId="157"/>
    <cellStyle name="標準 122" xfId="136"/>
    <cellStyle name="標準 123" xfId="137"/>
    <cellStyle name="標準 124" xfId="138"/>
    <cellStyle name="標準 125" xfId="139"/>
    <cellStyle name="標準 126" xfId="140"/>
    <cellStyle name="標準 127" xfId="141"/>
    <cellStyle name="標準 128" xfId="142"/>
    <cellStyle name="標準 129" xfId="143"/>
    <cellStyle name="標準 13" xfId="12"/>
    <cellStyle name="標準 130" xfId="144"/>
    <cellStyle name="標準 131" xfId="145"/>
    <cellStyle name="標準 132" xfId="146"/>
    <cellStyle name="標準 133" xfId="147"/>
    <cellStyle name="標準 134" xfId="158"/>
    <cellStyle name="標準 135" xfId="148"/>
    <cellStyle name="標準 136" xfId="149"/>
    <cellStyle name="標準 137" xfId="150"/>
    <cellStyle name="標準 138" xfId="151"/>
    <cellStyle name="標準 139" xfId="152"/>
    <cellStyle name="標準 14" xfId="13"/>
    <cellStyle name="標準 140" xfId="159"/>
    <cellStyle name="標準 141" xfId="160"/>
    <cellStyle name="標準 142" xfId="161"/>
    <cellStyle name="標準 143" xfId="162"/>
    <cellStyle name="標準 144" xfId="163"/>
    <cellStyle name="標準 145" xfId="164"/>
    <cellStyle name="標準 146" xfId="165"/>
    <cellStyle name="標準 147" xfId="166"/>
    <cellStyle name="標準 148" xfId="167"/>
    <cellStyle name="標準 149" xfId="168"/>
    <cellStyle name="標準 15" xfId="14"/>
    <cellStyle name="標準 151" xfId="169"/>
    <cellStyle name="標準 152" xfId="170"/>
    <cellStyle name="標準 153" xfId="171"/>
    <cellStyle name="標準 154" xfId="172"/>
    <cellStyle name="標準 155" xfId="173"/>
    <cellStyle name="標準 156" xfId="174"/>
    <cellStyle name="標準 157" xfId="175"/>
    <cellStyle name="標準 158" xfId="176"/>
    <cellStyle name="標準 159" xfId="177"/>
    <cellStyle name="標準 16" xfId="15"/>
    <cellStyle name="標準 160" xfId="178"/>
    <cellStyle name="標準 161" xfId="179"/>
    <cellStyle name="標準 162" xfId="180"/>
    <cellStyle name="標準 163" xfId="181"/>
    <cellStyle name="標準 164" xfId="182"/>
    <cellStyle name="標準 165" xfId="183"/>
    <cellStyle name="標準 166" xfId="184"/>
    <cellStyle name="標準 167" xfId="185"/>
    <cellStyle name="標準 168" xfId="187"/>
    <cellStyle name="標準 169" xfId="189"/>
    <cellStyle name="標準 17" xfId="16"/>
    <cellStyle name="標準 170" xfId="191"/>
    <cellStyle name="標準 171" xfId="193"/>
    <cellStyle name="標準 172" xfId="195"/>
    <cellStyle name="標準 173" xfId="197"/>
    <cellStyle name="標準 18" xfId="17"/>
    <cellStyle name="標準 19" xfId="18"/>
    <cellStyle name="標準 2" xfId="2"/>
    <cellStyle name="標準 2 10" xfId="61"/>
    <cellStyle name="標準 2 11" xfId="63"/>
    <cellStyle name="標準 2 12" xfId="65"/>
    <cellStyle name="標準 2 13" xfId="67"/>
    <cellStyle name="標準 2 14" xfId="101"/>
    <cellStyle name="標準 2 15" xfId="103"/>
    <cellStyle name="標準 2 16" xfId="105"/>
    <cellStyle name="標準 2 17" xfId="107"/>
    <cellStyle name="標準 2 18" xfId="109"/>
    <cellStyle name="標準 2 19" xfId="111"/>
    <cellStyle name="標準 2 2" xfId="24"/>
    <cellStyle name="標準 2 20" xfId="113"/>
    <cellStyle name="標準 2 21" xfId="186"/>
    <cellStyle name="標準 2 22" xfId="188"/>
    <cellStyle name="標準 2 23" xfId="190"/>
    <cellStyle name="標準 2 24" xfId="192"/>
    <cellStyle name="標準 2 25" xfId="194"/>
    <cellStyle name="標準 2 26" xfId="196"/>
    <cellStyle name="標準 2 27" xfId="198"/>
    <cellStyle name="標準 2 3" xfId="34"/>
    <cellStyle name="標準 2 4" xfId="36"/>
    <cellStyle name="標準 2 5" xfId="38"/>
    <cellStyle name="標準 2 6" xfId="54"/>
    <cellStyle name="標準 2 7" xfId="56"/>
    <cellStyle name="標準 2 8" xfId="57"/>
    <cellStyle name="標準 2 9" xfId="59"/>
    <cellStyle name="標準 20" xfId="19"/>
    <cellStyle name="標準 21" xfId="20"/>
    <cellStyle name="標準 22" xfId="55"/>
    <cellStyle name="標準 23" xfId="21"/>
    <cellStyle name="標準 24" xfId="22"/>
    <cellStyle name="標準 25" xfId="23"/>
    <cellStyle name="標準 26" xfId="25"/>
    <cellStyle name="標準 27" xfId="26"/>
    <cellStyle name="標準 28" xfId="27"/>
    <cellStyle name="標準 29" xfId="28"/>
    <cellStyle name="標準 3" xfId="3"/>
    <cellStyle name="標準 30" xfId="29"/>
    <cellStyle name="標準 31" xfId="30"/>
    <cellStyle name="標準 32" xfId="31"/>
    <cellStyle name="標準 33" xfId="32"/>
    <cellStyle name="標準 34" xfId="33"/>
    <cellStyle name="標準 35" xfId="35"/>
    <cellStyle name="標準 36" xfId="37"/>
    <cellStyle name="標準 37" xfId="39"/>
    <cellStyle name="標準 38" xfId="40"/>
    <cellStyle name="標準 39" xfId="41"/>
    <cellStyle name="標準 4" xfId="4"/>
    <cellStyle name="標準 40" xfId="42"/>
    <cellStyle name="標準 41" xfId="43"/>
    <cellStyle name="標準 42" xfId="44"/>
    <cellStyle name="標準 43" xfId="45"/>
    <cellStyle name="標準 44" xfId="46"/>
    <cellStyle name="標準 45" xfId="47"/>
    <cellStyle name="標準 46" xfId="48"/>
    <cellStyle name="標準 47" xfId="49"/>
    <cellStyle name="標準 48" xfId="50"/>
    <cellStyle name="標準 49" xfId="51"/>
    <cellStyle name="標準 5" xfId="5"/>
    <cellStyle name="標準 50" xfId="52"/>
    <cellStyle name="標準 51" xfId="153"/>
    <cellStyle name="標準 52" xfId="58"/>
    <cellStyle name="標準 53" xfId="60"/>
    <cellStyle name="標準 54" xfId="62"/>
    <cellStyle name="標準 55" xfId="64"/>
    <cellStyle name="標準 56" xfId="66"/>
    <cellStyle name="標準 57" xfId="68"/>
    <cellStyle name="標準 58" xfId="69"/>
    <cellStyle name="標準 59" xfId="70"/>
    <cellStyle name="標準 6" xfId="6"/>
    <cellStyle name="標準 60" xfId="71"/>
    <cellStyle name="標準 61" xfId="72"/>
    <cellStyle name="標準 62" xfId="73"/>
    <cellStyle name="標準 63" xfId="74"/>
    <cellStyle name="標準 64" xfId="75"/>
    <cellStyle name="標準 65" xfId="76"/>
    <cellStyle name="標準 66" xfId="77"/>
    <cellStyle name="標準 67" xfId="78"/>
    <cellStyle name="標準 68" xfId="79"/>
    <cellStyle name="標準 69" xfId="80"/>
    <cellStyle name="標準 7" xfId="7"/>
    <cellStyle name="標準 70" xfId="81"/>
    <cellStyle name="標準 71" xfId="82"/>
    <cellStyle name="標準 72" xfId="83"/>
    <cellStyle name="標準 73" xfId="84"/>
    <cellStyle name="標準 74" xfId="85"/>
    <cellStyle name="標準 75" xfId="86"/>
    <cellStyle name="標準 76" xfId="87"/>
    <cellStyle name="標準 77" xfId="88"/>
    <cellStyle name="標準 78" xfId="89"/>
    <cellStyle name="標準 79" xfId="90"/>
    <cellStyle name="標準 8" xfId="53"/>
    <cellStyle name="標準 80" xfId="91"/>
    <cellStyle name="標準 81" xfId="92"/>
    <cellStyle name="標準 82" xfId="93"/>
    <cellStyle name="標準 83" xfId="94"/>
    <cellStyle name="標準 84" xfId="95"/>
    <cellStyle name="標準 85" xfId="96"/>
    <cellStyle name="標準 86" xfId="97"/>
    <cellStyle name="標準 87" xfId="98"/>
    <cellStyle name="標準 88" xfId="99"/>
    <cellStyle name="標準 89" xfId="100"/>
    <cellStyle name="標準 9" xfId="8"/>
    <cellStyle name="標準 90" xfId="102"/>
    <cellStyle name="標準 91" xfId="104"/>
    <cellStyle name="標準 92" xfId="106"/>
    <cellStyle name="標準 93" xfId="108"/>
    <cellStyle name="標準 94" xfId="110"/>
    <cellStyle name="標準 95" xfId="112"/>
    <cellStyle name="標準 96" xfId="114"/>
    <cellStyle name="標準 97" xfId="115"/>
    <cellStyle name="標準 98" xfId="116"/>
    <cellStyle name="標準 99" xfId="117"/>
  </cellStyles>
  <dxfs count="16">
    <dxf>
      <fill>
        <patternFill>
          <bgColor rgb="FFFFC7CE"/>
        </patternFill>
      </fill>
    </dxf>
    <dxf>
      <fill>
        <patternFill>
          <bgColor rgb="FFFFFF66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FFCCCC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>
          <bgColor rgb="FF66FF99"/>
        </patternFill>
      </fill>
    </dxf>
    <dxf>
      <fill>
        <patternFill>
          <bgColor rgb="FFFFC7CE"/>
        </patternFill>
      </fill>
    </dxf>
    <dxf>
      <fill>
        <patternFill>
          <bgColor rgb="FFFFFF66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FFC7CE"/>
        </patternFill>
      </fill>
    </dxf>
    <dxf>
      <fill>
        <patternFill>
          <bgColor rgb="FFFFFF66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</dxfs>
  <tableStyles count="0" defaultTableStyle="TableStyleMedium9" defaultPivotStyle="PivotStyleLight16"/>
  <colors>
    <mruColors>
      <color rgb="FF66FF99"/>
      <color rgb="FFCCFFFF"/>
      <color rgb="FFFFFF99"/>
      <color rgb="FFFFCCCC"/>
      <color rgb="FF66FF66"/>
      <color rgb="FF99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G74"/>
  <sheetViews>
    <sheetView topLeftCell="A56" zoomScaleNormal="100" workbookViewId="0">
      <selection activeCell="I65" sqref="I65"/>
    </sheetView>
  </sheetViews>
  <sheetFormatPr defaultRowHeight="18.75" customHeight="1"/>
  <cols>
    <col min="1" max="1" width="5.7109375" customWidth="1"/>
    <col min="2" max="2" width="10" customWidth="1"/>
    <col min="3" max="3" width="5.7109375" customWidth="1"/>
    <col min="4" max="4" width="17.85546875" customWidth="1"/>
    <col min="5" max="5" width="6.42578125" customWidth="1"/>
    <col min="6" max="6" width="14.28515625" style="43" customWidth="1"/>
    <col min="10" max="10" width="3.5703125" customWidth="1"/>
    <col min="17" max="17" width="3.5703125" customWidth="1"/>
  </cols>
  <sheetData>
    <row r="1" spans="1:7" ht="26.25" customHeight="1">
      <c r="A1" s="6" t="s">
        <v>421</v>
      </c>
    </row>
    <row r="2" spans="1:7" ht="18.75" customHeight="1">
      <c r="A2" s="46" t="s">
        <v>199</v>
      </c>
      <c r="B2" s="47" t="s">
        <v>18</v>
      </c>
      <c r="C2" s="46" t="s">
        <v>420</v>
      </c>
      <c r="D2" s="46" t="s">
        <v>202</v>
      </c>
      <c r="E2" s="46" t="s">
        <v>201</v>
      </c>
      <c r="F2" s="392" t="s">
        <v>766</v>
      </c>
      <c r="G2" s="393" t="s">
        <v>767</v>
      </c>
    </row>
    <row r="3" spans="1:7" ht="26.25" customHeight="1">
      <c r="A3" s="46">
        <v>1</v>
      </c>
      <c r="B3" s="48" t="s">
        <v>450</v>
      </c>
      <c r="C3" s="46">
        <v>27</v>
      </c>
      <c r="D3" s="46" t="s" ph="1">
        <v>765</v>
      </c>
      <c r="E3" s="46">
        <v>3</v>
      </c>
      <c r="F3" s="394">
        <f>IF(P9男個①!AK9="",0,P9男個①!AK9)</f>
        <v>0</v>
      </c>
      <c r="G3" s="395" t="str">
        <f>IF(F3=0,"",RANK($F$3:$F$64,$F$3:$F$64,0))</f>
        <v/>
      </c>
    </row>
    <row r="4" spans="1:7" ht="26.25" customHeight="1">
      <c r="A4" s="46">
        <v>2</v>
      </c>
      <c r="B4" s="48" t="s">
        <v>450</v>
      </c>
      <c r="C4" s="46">
        <v>28</v>
      </c>
      <c r="D4" s="46" t="s" ph="1">
        <v>653</v>
      </c>
      <c r="E4" s="46">
        <v>2</v>
      </c>
      <c r="F4" s="394">
        <f>IF(P9男個①!AJ9="",0,P9男個①!AJ9)</f>
        <v>0</v>
      </c>
      <c r="G4" s="395" t="str">
        <f t="shared" ref="G4:G62" si="0">IF(F4=0,"",RANK($F$3:$F$64,$F$3:$F$64,0))</f>
        <v/>
      </c>
    </row>
    <row r="5" spans="1:7" ht="26.25" customHeight="1">
      <c r="A5" s="46">
        <v>3</v>
      </c>
      <c r="B5" s="48" t="s">
        <v>450</v>
      </c>
      <c r="C5" s="46">
        <v>29</v>
      </c>
      <c r="D5" s="46" t="s" ph="1">
        <v>654</v>
      </c>
      <c r="E5" s="46">
        <v>3</v>
      </c>
      <c r="F5" s="394">
        <f>IF(P9男個①!AI9="",0,P9男個①!AI9)</f>
        <v>0</v>
      </c>
      <c r="G5" s="395" t="str">
        <f t="shared" si="0"/>
        <v/>
      </c>
    </row>
    <row r="6" spans="1:7" ht="26.25" customHeight="1">
      <c r="A6" s="46">
        <v>4</v>
      </c>
      <c r="B6" s="48" t="s">
        <v>450</v>
      </c>
      <c r="C6" s="46">
        <v>30</v>
      </c>
      <c r="D6" s="46" t="s" ph="1">
        <v>655</v>
      </c>
      <c r="E6" s="46">
        <v>3</v>
      </c>
      <c r="F6" s="394">
        <f>IF(P9男個①!AH9="",0,P9男個①!AH9)</f>
        <v>0</v>
      </c>
      <c r="G6" s="395" t="str">
        <f t="shared" si="0"/>
        <v/>
      </c>
    </row>
    <row r="7" spans="1:7" ht="26.25" customHeight="1">
      <c r="A7" s="46">
        <v>5</v>
      </c>
      <c r="B7" s="48" t="s">
        <v>438</v>
      </c>
      <c r="C7" s="46">
        <v>15</v>
      </c>
      <c r="D7" s="46" t="s" ph="1">
        <v>641</v>
      </c>
      <c r="E7" s="46">
        <v>3</v>
      </c>
      <c r="F7" s="394">
        <f>IF(P9男個①!AG9="",0,P9男個①!AG9)</f>
        <v>0</v>
      </c>
      <c r="G7" s="395" t="str">
        <f t="shared" si="0"/>
        <v/>
      </c>
    </row>
    <row r="8" spans="1:7" ht="26.25" customHeight="1">
      <c r="A8" s="46">
        <v>6</v>
      </c>
      <c r="B8" s="48" t="s">
        <v>438</v>
      </c>
      <c r="C8" s="46">
        <v>16</v>
      </c>
      <c r="D8" s="46" t="s" ph="1">
        <v>642</v>
      </c>
      <c r="E8" s="46">
        <v>3</v>
      </c>
      <c r="F8" s="394">
        <f>IF(P9男個①!AF9="",0,P9男個①!AF9)</f>
        <v>0</v>
      </c>
      <c r="G8" s="395" t="str">
        <f t="shared" si="0"/>
        <v/>
      </c>
    </row>
    <row r="9" spans="1:7" ht="26.25" customHeight="1">
      <c r="A9" s="46">
        <v>7</v>
      </c>
      <c r="B9" s="48" t="s">
        <v>438</v>
      </c>
      <c r="C9" s="46">
        <v>17</v>
      </c>
      <c r="D9" s="46" t="s" ph="1">
        <v>643</v>
      </c>
      <c r="E9" s="46">
        <v>2</v>
      </c>
      <c r="F9" s="394">
        <f>IF(P9男個①!AE9="",0,P9男個①!AE9)</f>
        <v>0</v>
      </c>
      <c r="G9" s="395" t="str">
        <f t="shared" si="0"/>
        <v/>
      </c>
    </row>
    <row r="10" spans="1:7" ht="26.25" customHeight="1">
      <c r="A10" s="46">
        <v>8</v>
      </c>
      <c r="B10" s="48" t="s">
        <v>438</v>
      </c>
      <c r="C10" s="46">
        <v>18</v>
      </c>
      <c r="D10" s="46" t="s" ph="1">
        <v>644</v>
      </c>
      <c r="E10" s="46">
        <v>2</v>
      </c>
      <c r="F10" s="394">
        <f>IF(P9男個①!AD9="",0,P9男個①!AD9)</f>
        <v>0</v>
      </c>
      <c r="G10" s="395" t="str">
        <f t="shared" si="0"/>
        <v/>
      </c>
    </row>
    <row r="11" spans="1:7" ht="26.25" customHeight="1">
      <c r="A11" s="46">
        <v>9</v>
      </c>
      <c r="B11" s="48" t="s">
        <v>454</v>
      </c>
      <c r="C11" s="46">
        <v>31</v>
      </c>
      <c r="D11" s="46" t="s" ph="1">
        <v>656</v>
      </c>
      <c r="E11" s="46">
        <v>3</v>
      </c>
      <c r="F11" s="394">
        <f>IF(P9男個①!AC9="",0,P9男個①!AC9)</f>
        <v>0</v>
      </c>
      <c r="G11" s="395" t="str">
        <f t="shared" si="0"/>
        <v/>
      </c>
    </row>
    <row r="12" spans="1:7" ht="26.25" customHeight="1">
      <c r="A12" s="46">
        <v>10</v>
      </c>
      <c r="B12" s="48" t="s">
        <v>454</v>
      </c>
      <c r="C12" s="46">
        <v>32</v>
      </c>
      <c r="D12" s="46" t="s" ph="1">
        <v>657</v>
      </c>
      <c r="E12" s="46">
        <v>1</v>
      </c>
      <c r="F12" s="394">
        <f>IF(P9男個①!AB9="",0,P9男個①!AB9)</f>
        <v>0</v>
      </c>
      <c r="G12" s="395" t="str">
        <f t="shared" si="0"/>
        <v/>
      </c>
    </row>
    <row r="13" spans="1:7" ht="26.25" customHeight="1">
      <c r="A13" s="46">
        <v>11</v>
      </c>
      <c r="B13" s="48" t="s">
        <v>454</v>
      </c>
      <c r="C13" s="46">
        <v>33</v>
      </c>
      <c r="D13" s="46" t="s" ph="1">
        <v>658</v>
      </c>
      <c r="E13" s="46">
        <v>3</v>
      </c>
      <c r="F13" s="394">
        <f>IF(P9男個①!AA9="",0,P9男個①!AA9)</f>
        <v>0</v>
      </c>
      <c r="G13" s="395" t="str">
        <f t="shared" si="0"/>
        <v/>
      </c>
    </row>
    <row r="14" spans="1:7" ht="26.25" customHeight="1">
      <c r="A14" s="46">
        <v>12</v>
      </c>
      <c r="B14" s="48" t="s">
        <v>454</v>
      </c>
      <c r="C14" s="46">
        <v>34</v>
      </c>
      <c r="D14" s="46" t="s" ph="1">
        <v>659</v>
      </c>
      <c r="E14" s="46">
        <v>1</v>
      </c>
      <c r="F14" s="394">
        <f>IF(P9男個①!Z9="",0,P9男個①!Z9)</f>
        <v>0</v>
      </c>
      <c r="G14" s="395" t="str">
        <f t="shared" si="0"/>
        <v/>
      </c>
    </row>
    <row r="15" spans="1:7" ht="26.25" customHeight="1">
      <c r="A15" s="46">
        <v>13</v>
      </c>
      <c r="B15" s="48" t="s">
        <v>454</v>
      </c>
      <c r="C15" s="46">
        <v>35</v>
      </c>
      <c r="D15" s="46" t="s" ph="1">
        <v>660</v>
      </c>
      <c r="E15" s="46">
        <v>3</v>
      </c>
      <c r="F15" s="394">
        <f>IF(P9男個①!Y9="",0,P9男個①!Y9)</f>
        <v>0</v>
      </c>
      <c r="G15" s="395" t="str">
        <f t="shared" si="0"/>
        <v/>
      </c>
    </row>
    <row r="16" spans="1:7" ht="26.25" customHeight="1">
      <c r="A16" s="46">
        <v>14</v>
      </c>
      <c r="B16" s="48" t="s">
        <v>473</v>
      </c>
      <c r="C16" s="46">
        <v>55</v>
      </c>
      <c r="D16" s="46" t="s" ph="1">
        <v>679</v>
      </c>
      <c r="E16" s="46">
        <v>2</v>
      </c>
      <c r="F16" s="394">
        <f>IF(P9男個①!X9="",0,P9男個①!X9)</f>
        <v>0</v>
      </c>
      <c r="G16" s="395" t="str">
        <f t="shared" si="0"/>
        <v/>
      </c>
    </row>
    <row r="17" spans="1:7" ht="26.25" customHeight="1">
      <c r="A17" s="46">
        <v>15</v>
      </c>
      <c r="B17" s="48" t="s">
        <v>473</v>
      </c>
      <c r="C17" s="46">
        <v>56</v>
      </c>
      <c r="D17" s="46" t="s" ph="1">
        <v>680</v>
      </c>
      <c r="E17" s="46">
        <v>3</v>
      </c>
      <c r="F17" s="394">
        <f>IF(P9男個①!W9="",0,P9男個①!W9)</f>
        <v>0</v>
      </c>
      <c r="G17" s="395" t="str">
        <f t="shared" si="0"/>
        <v/>
      </c>
    </row>
    <row r="18" spans="1:7" ht="26.25" customHeight="1">
      <c r="A18" s="46">
        <v>16</v>
      </c>
      <c r="B18" s="48" t="s">
        <v>473</v>
      </c>
      <c r="C18" s="46">
        <v>57</v>
      </c>
      <c r="D18" s="46" t="s" ph="1">
        <v>681</v>
      </c>
      <c r="E18" s="46">
        <v>1</v>
      </c>
      <c r="F18" s="394">
        <f>IF(P9男個①!V9="",0,P9男個①!V9)</f>
        <v>0</v>
      </c>
      <c r="G18" s="395" t="str">
        <f t="shared" si="0"/>
        <v/>
      </c>
    </row>
    <row r="19" spans="1:7" ht="26.25" customHeight="1">
      <c r="A19" s="46">
        <v>17</v>
      </c>
      <c r="B19" s="48" t="s">
        <v>473</v>
      </c>
      <c r="C19" s="46">
        <v>58</v>
      </c>
      <c r="D19" s="46" t="s" ph="1">
        <v>682</v>
      </c>
      <c r="E19" s="46">
        <v>2</v>
      </c>
      <c r="F19" s="394">
        <f>IF(P9男個①!U9="",0,P9男個①!U9)</f>
        <v>0</v>
      </c>
      <c r="G19" s="395" t="str">
        <f t="shared" si="0"/>
        <v/>
      </c>
    </row>
    <row r="20" spans="1:7" ht="26.25" customHeight="1">
      <c r="A20" s="46">
        <v>18</v>
      </c>
      <c r="B20" s="48" t="s">
        <v>473</v>
      </c>
      <c r="C20" s="46">
        <v>59</v>
      </c>
      <c r="D20" s="46" t="s" ph="1">
        <v>683</v>
      </c>
      <c r="E20" s="46">
        <v>3</v>
      </c>
      <c r="F20" s="394">
        <f>IF(P9男個①!T9="",0,P9男個①!T9)</f>
        <v>0</v>
      </c>
      <c r="G20" s="395" t="str">
        <f t="shared" si="0"/>
        <v/>
      </c>
    </row>
    <row r="21" spans="1:7" ht="26.25" customHeight="1">
      <c r="A21" s="46">
        <v>19</v>
      </c>
      <c r="B21" s="48" t="s">
        <v>473</v>
      </c>
      <c r="C21" s="46">
        <v>60</v>
      </c>
      <c r="D21" s="46" t="s" ph="1">
        <v>684</v>
      </c>
      <c r="E21" s="46">
        <v>1</v>
      </c>
      <c r="F21" s="394">
        <f>IF(P9男個①!S9="",0,P9男個①!S9)</f>
        <v>0</v>
      </c>
      <c r="G21" s="395" t="str">
        <f t="shared" si="0"/>
        <v/>
      </c>
    </row>
    <row r="22" spans="1:7" ht="26.25" customHeight="1">
      <c r="A22" s="46">
        <v>20</v>
      </c>
      <c r="B22" s="48" t="s">
        <v>473</v>
      </c>
      <c r="C22" s="46">
        <v>61</v>
      </c>
      <c r="D22" s="46" t="s" ph="1">
        <v>685</v>
      </c>
      <c r="E22" s="46">
        <v>1</v>
      </c>
      <c r="F22" s="394">
        <f>IF(P9男個①!R9="",0,P9男個①!R9)</f>
        <v>0</v>
      </c>
      <c r="G22" s="395" t="str">
        <f t="shared" si="0"/>
        <v/>
      </c>
    </row>
    <row r="23" spans="1:7" ht="26.25" customHeight="1">
      <c r="A23" s="46">
        <v>21</v>
      </c>
      <c r="B23" s="48" t="s">
        <v>473</v>
      </c>
      <c r="C23" s="46">
        <v>62</v>
      </c>
      <c r="D23" s="46" t="s" ph="1">
        <v>686</v>
      </c>
      <c r="E23" s="46">
        <v>1</v>
      </c>
      <c r="F23" s="394">
        <f>IF(P9男個①!Q9="",0,P9男個①!Q9)</f>
        <v>0</v>
      </c>
      <c r="G23" s="395" t="str">
        <f t="shared" si="0"/>
        <v/>
      </c>
    </row>
    <row r="24" spans="1:7" ht="26.25" customHeight="1">
      <c r="A24" s="46">
        <v>22</v>
      </c>
      <c r="B24" s="48" t="s">
        <v>424</v>
      </c>
      <c r="C24" s="46">
        <v>2</v>
      </c>
      <c r="D24" s="46" t="s" ph="1">
        <v>628</v>
      </c>
      <c r="E24" s="46">
        <v>3</v>
      </c>
      <c r="F24" s="394">
        <f>IF(P9男個①!P9="",0,P9男個①!P9)</f>
        <v>0</v>
      </c>
      <c r="G24" s="395" t="str">
        <f t="shared" si="0"/>
        <v/>
      </c>
    </row>
    <row r="25" spans="1:7" ht="26.25" customHeight="1">
      <c r="A25" s="46">
        <v>23</v>
      </c>
      <c r="B25" s="48" t="s">
        <v>424</v>
      </c>
      <c r="C25" s="46">
        <v>3</v>
      </c>
      <c r="D25" s="46" t="s" ph="1">
        <v>629</v>
      </c>
      <c r="E25" s="46">
        <v>3</v>
      </c>
      <c r="F25" s="394">
        <f>IF(P9男個①!O9="",0,P9男個①!O9)</f>
        <v>0</v>
      </c>
      <c r="G25" s="395" t="str">
        <f t="shared" si="0"/>
        <v/>
      </c>
    </row>
    <row r="26" spans="1:7" ht="26.25" customHeight="1">
      <c r="A26" s="46">
        <v>24</v>
      </c>
      <c r="B26" s="48" t="s">
        <v>424</v>
      </c>
      <c r="C26" s="46">
        <v>4</v>
      </c>
      <c r="D26" s="46" t="s" ph="1">
        <v>630</v>
      </c>
      <c r="E26" s="46">
        <v>3</v>
      </c>
      <c r="F26" s="394">
        <f>IF(P9男個①!N9="",0,P9男個①!N9)</f>
        <v>0</v>
      </c>
      <c r="G26" s="395" t="str">
        <f t="shared" si="0"/>
        <v/>
      </c>
    </row>
    <row r="27" spans="1:7" ht="26.25" customHeight="1">
      <c r="A27" s="46">
        <v>25</v>
      </c>
      <c r="B27" s="48" t="s">
        <v>424</v>
      </c>
      <c r="C27" s="46">
        <v>5</v>
      </c>
      <c r="D27" s="46" t="s" ph="1">
        <v>631</v>
      </c>
      <c r="E27" s="46">
        <v>2</v>
      </c>
      <c r="F27" s="394">
        <f>IF(P9男個①!M9="",0,P9男個①!M9)</f>
        <v>0</v>
      </c>
      <c r="G27" s="395" t="str">
        <f t="shared" si="0"/>
        <v/>
      </c>
    </row>
    <row r="28" spans="1:7" ht="26.25" customHeight="1">
      <c r="A28" s="46">
        <v>26</v>
      </c>
      <c r="B28" s="48" t="s">
        <v>424</v>
      </c>
      <c r="C28" s="46">
        <v>6</v>
      </c>
      <c r="D28" s="46" t="s" ph="1">
        <v>632</v>
      </c>
      <c r="E28" s="46">
        <v>2</v>
      </c>
      <c r="F28" s="394">
        <f>IF(P9男個①!L9="",0,P9男個①!L9)</f>
        <v>0</v>
      </c>
      <c r="G28" s="395" t="str">
        <f t="shared" si="0"/>
        <v/>
      </c>
    </row>
    <row r="29" spans="1:7" ht="26.25" customHeight="1">
      <c r="A29" s="46">
        <v>27</v>
      </c>
      <c r="B29" s="48" t="s">
        <v>468</v>
      </c>
      <c r="C29" s="46">
        <v>51</v>
      </c>
      <c r="D29" s="46" t="s" ph="1">
        <v>675</v>
      </c>
      <c r="E29" s="46">
        <v>3</v>
      </c>
      <c r="F29" s="394">
        <f>IF(P9男個①!K9="",0,P9男個①!K9)</f>
        <v>0</v>
      </c>
      <c r="G29" s="395" t="str">
        <f t="shared" si="0"/>
        <v/>
      </c>
    </row>
    <row r="30" spans="1:7" ht="26.25" customHeight="1">
      <c r="A30" s="46">
        <v>28</v>
      </c>
      <c r="B30" s="48" t="s">
        <v>468</v>
      </c>
      <c r="C30" s="46">
        <v>52</v>
      </c>
      <c r="D30" s="46" t="s" ph="1">
        <v>676</v>
      </c>
      <c r="E30" s="46">
        <v>3</v>
      </c>
      <c r="F30" s="394">
        <f>IF(P9男個①!J9="",0,P9男個①!J9)</f>
        <v>0</v>
      </c>
      <c r="G30" s="395" t="str">
        <f t="shared" si="0"/>
        <v/>
      </c>
    </row>
    <row r="31" spans="1:7" ht="26.25" customHeight="1">
      <c r="A31" s="46">
        <v>29</v>
      </c>
      <c r="B31" s="48" t="s">
        <v>468</v>
      </c>
      <c r="C31" s="46">
        <v>53</v>
      </c>
      <c r="D31" s="46" t="s" ph="1">
        <v>677</v>
      </c>
      <c r="E31" s="46">
        <v>2</v>
      </c>
      <c r="F31" s="394">
        <f>IF(P9男個①!I9="",0,P9男個①!I9)</f>
        <v>0</v>
      </c>
      <c r="G31" s="395" t="str">
        <f t="shared" si="0"/>
        <v/>
      </c>
    </row>
    <row r="32" spans="1:7" ht="26.25" customHeight="1">
      <c r="A32" s="46">
        <v>30</v>
      </c>
      <c r="B32" s="48" t="s">
        <v>468</v>
      </c>
      <c r="C32" s="46">
        <v>54</v>
      </c>
      <c r="D32" s="46" t="s" ph="1">
        <v>678</v>
      </c>
      <c r="E32" s="46">
        <v>3</v>
      </c>
      <c r="F32" s="394">
        <f>IF(P9男個①!H9="",0,P9男個①!H9)</f>
        <v>0</v>
      </c>
      <c r="G32" s="395" t="str">
        <f t="shared" si="0"/>
        <v/>
      </c>
    </row>
    <row r="33" spans="1:7" ht="26.25" customHeight="1">
      <c r="A33" s="46">
        <v>31</v>
      </c>
      <c r="B33" s="48" t="s">
        <v>423</v>
      </c>
      <c r="C33" s="46">
        <v>1</v>
      </c>
      <c r="D33" s="46" t="s" ph="1">
        <v>627</v>
      </c>
      <c r="E33" s="46">
        <v>3</v>
      </c>
      <c r="F33" s="394">
        <f>IF(P9男個①!G9="",0,P9男個①!G9)</f>
        <v>0</v>
      </c>
      <c r="G33" s="395" t="str">
        <f t="shared" si="0"/>
        <v/>
      </c>
    </row>
    <row r="34" spans="1:7" ht="26.25" customHeight="1">
      <c r="A34" s="46">
        <v>32</v>
      </c>
      <c r="B34" s="48" t="s">
        <v>430</v>
      </c>
      <c r="C34" s="46">
        <v>7</v>
      </c>
      <c r="D34" s="46" t="s" ph="1">
        <v>633</v>
      </c>
      <c r="E34" s="46">
        <v>3</v>
      </c>
      <c r="F34" s="394">
        <f>IF(P9男個①!F9="",0,P9男個①!F9)</f>
        <v>0</v>
      </c>
      <c r="G34" s="395" t="str">
        <f t="shared" si="0"/>
        <v/>
      </c>
    </row>
    <row r="35" spans="1:7" ht="26.25" customHeight="1">
      <c r="A35" s="46">
        <v>33</v>
      </c>
      <c r="B35" s="48" t="s">
        <v>430</v>
      </c>
      <c r="C35" s="46">
        <v>8</v>
      </c>
      <c r="D35" s="46" t="s" ph="1">
        <v>634</v>
      </c>
      <c r="E35" s="46">
        <v>2</v>
      </c>
      <c r="F35" s="394">
        <f>IF(P9男個①!E9="",0,P9男個①!E9)</f>
        <v>0</v>
      </c>
      <c r="G35" s="395" t="str">
        <f t="shared" si="0"/>
        <v/>
      </c>
    </row>
    <row r="36" spans="1:7" ht="26.25" customHeight="1">
      <c r="A36" s="46">
        <v>34</v>
      </c>
      <c r="B36" s="48" t="s">
        <v>430</v>
      </c>
      <c r="C36" s="46">
        <v>9</v>
      </c>
      <c r="D36" s="46" t="s" ph="1">
        <v>635</v>
      </c>
      <c r="E36" s="46">
        <v>3</v>
      </c>
      <c r="F36" s="394">
        <f>IF(P9男個①!D9="",0,P9男個①!D9)</f>
        <v>0</v>
      </c>
      <c r="G36" s="395" t="str">
        <f t="shared" si="0"/>
        <v/>
      </c>
    </row>
    <row r="37" spans="1:7" ht="26.25" customHeight="1">
      <c r="A37" s="46">
        <v>35</v>
      </c>
      <c r="B37" s="48" t="s">
        <v>430</v>
      </c>
      <c r="C37" s="46">
        <v>10</v>
      </c>
      <c r="D37" s="46" t="s" ph="1">
        <v>636</v>
      </c>
      <c r="E37" s="46">
        <v>2</v>
      </c>
      <c r="F37" s="394">
        <f>IF(P9男個①!C9="",0,P9男個①!C9)</f>
        <v>0</v>
      </c>
      <c r="G37" s="395" t="str">
        <f t="shared" si="0"/>
        <v/>
      </c>
    </row>
    <row r="38" spans="1:7" ht="26.25" customHeight="1">
      <c r="A38" s="46">
        <v>36</v>
      </c>
      <c r="B38" s="48" t="s">
        <v>430</v>
      </c>
      <c r="C38" s="46">
        <v>11</v>
      </c>
      <c r="D38" s="46" t="s" ph="1">
        <v>637</v>
      </c>
      <c r="E38" s="46">
        <v>3</v>
      </c>
      <c r="F38" s="394">
        <f>IF(P9男個①!B9="",0,P9男個①!B9)</f>
        <v>0</v>
      </c>
      <c r="G38" s="395" t="str">
        <f t="shared" si="0"/>
        <v/>
      </c>
    </row>
    <row r="39" spans="1:7" ht="26.25" customHeight="1">
      <c r="A39" s="46">
        <v>37</v>
      </c>
      <c r="B39" s="48" t="s">
        <v>430</v>
      </c>
      <c r="C39" s="46">
        <v>12</v>
      </c>
      <c r="D39" s="46" t="s" ph="1">
        <v>638</v>
      </c>
      <c r="E39" s="46">
        <v>2</v>
      </c>
      <c r="F39" s="394">
        <f>IF(P10男個②!AK9="",0,P10男個②!AK9)</f>
        <v>0</v>
      </c>
      <c r="G39" s="395" t="str">
        <f t="shared" si="0"/>
        <v/>
      </c>
    </row>
    <row r="40" spans="1:7" ht="26.25" customHeight="1">
      <c r="A40" s="46">
        <v>38</v>
      </c>
      <c r="B40" s="48" t="s">
        <v>430</v>
      </c>
      <c r="C40" s="46">
        <v>13</v>
      </c>
      <c r="D40" s="46" t="s" ph="1">
        <v>639</v>
      </c>
      <c r="E40" s="46">
        <v>2</v>
      </c>
      <c r="F40" s="394">
        <f>IF(P10男個②!AJ9="",0,P10男個②!AJ9)</f>
        <v>0</v>
      </c>
      <c r="G40" s="395" t="str">
        <f t="shared" si="0"/>
        <v/>
      </c>
    </row>
    <row r="41" spans="1:7" ht="26.25" customHeight="1">
      <c r="A41" s="46">
        <v>39</v>
      </c>
      <c r="B41" s="48" t="s">
        <v>430</v>
      </c>
      <c r="C41" s="46">
        <v>14</v>
      </c>
      <c r="D41" s="46" t="s" ph="1">
        <v>640</v>
      </c>
      <c r="E41" s="46">
        <v>3</v>
      </c>
      <c r="F41" s="394">
        <f>IF(P10男個②!AI9="",0,P10男個②!AI9)</f>
        <v>0</v>
      </c>
      <c r="G41" s="395" t="str">
        <f t="shared" si="0"/>
        <v/>
      </c>
    </row>
    <row r="42" spans="1:7" ht="26.25" customHeight="1">
      <c r="A42" s="46">
        <v>40</v>
      </c>
      <c r="B42" s="48" t="s">
        <v>442</v>
      </c>
      <c r="C42" s="46">
        <v>19</v>
      </c>
      <c r="D42" s="46" t="s" ph="1">
        <v>645</v>
      </c>
      <c r="E42" s="46">
        <v>3</v>
      </c>
      <c r="F42" s="394">
        <f>IF(P10男個②!AH9="",0,P10男個②!AH9)</f>
        <v>0</v>
      </c>
      <c r="G42" s="395" t="str">
        <f t="shared" si="0"/>
        <v/>
      </c>
    </row>
    <row r="43" spans="1:7" ht="26.25" customHeight="1">
      <c r="A43" s="46">
        <v>41</v>
      </c>
      <c r="B43" s="48" t="s">
        <v>442</v>
      </c>
      <c r="C43" s="46">
        <v>20</v>
      </c>
      <c r="D43" s="46" t="s" ph="1">
        <v>646</v>
      </c>
      <c r="E43" s="46">
        <v>3</v>
      </c>
      <c r="F43" s="394">
        <f>IF(P10男個②!AG9="",0,P10男個②!AG9)</f>
        <v>0</v>
      </c>
      <c r="G43" s="395" t="str">
        <f t="shared" si="0"/>
        <v/>
      </c>
    </row>
    <row r="44" spans="1:7" ht="26.25" customHeight="1">
      <c r="A44" s="46">
        <v>42</v>
      </c>
      <c r="B44" s="48" t="s">
        <v>442</v>
      </c>
      <c r="C44" s="46">
        <v>21</v>
      </c>
      <c r="D44" s="46" t="s" ph="1">
        <v>647</v>
      </c>
      <c r="E44" s="46">
        <v>3</v>
      </c>
      <c r="F44" s="394">
        <f>IF(P10男個②!AF9="",0,P10男個②!AF9)</f>
        <v>0</v>
      </c>
      <c r="G44" s="395" t="str">
        <f t="shared" si="0"/>
        <v/>
      </c>
    </row>
    <row r="45" spans="1:7" ht="26.25" customHeight="1">
      <c r="A45" s="46">
        <v>43</v>
      </c>
      <c r="B45" s="48" t="s">
        <v>442</v>
      </c>
      <c r="C45" s="46">
        <v>22</v>
      </c>
      <c r="D45" s="46" t="s" ph="1">
        <v>648</v>
      </c>
      <c r="E45" s="46">
        <v>3</v>
      </c>
      <c r="F45" s="394">
        <f>IF(P10男個②!AE9="",0,P10男個②!AE9)</f>
        <v>0</v>
      </c>
      <c r="G45" s="395" t="str">
        <f t="shared" si="0"/>
        <v/>
      </c>
    </row>
    <row r="46" spans="1:7" ht="26.25" customHeight="1">
      <c r="A46" s="46">
        <v>44</v>
      </c>
      <c r="B46" s="48" t="s">
        <v>442</v>
      </c>
      <c r="C46" s="46">
        <v>23</v>
      </c>
      <c r="D46" s="46" t="s" ph="1">
        <v>649</v>
      </c>
      <c r="E46" s="46">
        <v>3</v>
      </c>
      <c r="F46" s="394">
        <f>IF(P10男個②!AD9="",0,P10男個②!AD9)</f>
        <v>0</v>
      </c>
      <c r="G46" s="395" t="str">
        <f t="shared" si="0"/>
        <v/>
      </c>
    </row>
    <row r="47" spans="1:7" ht="26.25" customHeight="1">
      <c r="A47" s="46">
        <v>45</v>
      </c>
      <c r="B47" s="48" t="s">
        <v>442</v>
      </c>
      <c r="C47" s="46">
        <v>24</v>
      </c>
      <c r="D47" s="46" t="s" ph="1">
        <v>650</v>
      </c>
      <c r="E47" s="46">
        <v>2</v>
      </c>
      <c r="F47" s="394">
        <f>IF(P10男個②!AC9="",0,P10男個②!AC9)</f>
        <v>0</v>
      </c>
      <c r="G47" s="395" t="str">
        <f t="shared" si="0"/>
        <v/>
      </c>
    </row>
    <row r="48" spans="1:7" ht="26.25" customHeight="1">
      <c r="A48" s="46">
        <v>46</v>
      </c>
      <c r="B48" s="48" t="s">
        <v>442</v>
      </c>
      <c r="C48" s="46">
        <v>25</v>
      </c>
      <c r="D48" s="46" t="s" ph="1">
        <v>651</v>
      </c>
      <c r="E48" s="46">
        <v>2</v>
      </c>
      <c r="F48" s="394">
        <f>IF(P10男個②!AB9="",0,P10男個②!AB9)</f>
        <v>0</v>
      </c>
      <c r="G48" s="395" t="str">
        <f t="shared" si="0"/>
        <v/>
      </c>
    </row>
    <row r="49" spans="1:7" ht="26.25" customHeight="1">
      <c r="A49" s="46">
        <v>47</v>
      </c>
      <c r="B49" s="46" t="s">
        <v>442</v>
      </c>
      <c r="C49" s="46">
        <v>26</v>
      </c>
      <c r="D49" s="46" t="s" ph="1">
        <v>652</v>
      </c>
      <c r="E49" s="46">
        <v>2</v>
      </c>
      <c r="F49" s="394">
        <f>IF(P10男個②!AA9="",0,P10男個②!AA9)</f>
        <v>0</v>
      </c>
      <c r="G49" s="395" t="str">
        <f t="shared" si="0"/>
        <v/>
      </c>
    </row>
    <row r="50" spans="1:7" ht="26.25" customHeight="1">
      <c r="A50" s="46">
        <v>48</v>
      </c>
      <c r="B50" s="48" t="s">
        <v>460</v>
      </c>
      <c r="C50" s="46">
        <v>36</v>
      </c>
      <c r="D50" s="46" t="s" ph="1">
        <v>661</v>
      </c>
      <c r="E50" s="46">
        <v>3</v>
      </c>
      <c r="F50" s="394">
        <f>IF(P10男個②!Z9="",0,P10男個②!Z9)</f>
        <v>0</v>
      </c>
      <c r="G50" s="395" t="str">
        <f t="shared" si="0"/>
        <v/>
      </c>
    </row>
    <row r="51" spans="1:7" ht="26.25" customHeight="1">
      <c r="A51" s="46">
        <v>49</v>
      </c>
      <c r="B51" s="48" t="s">
        <v>460</v>
      </c>
      <c r="C51" s="46">
        <v>37</v>
      </c>
      <c r="D51" s="46" t="s" ph="1">
        <v>662</v>
      </c>
      <c r="E51" s="46">
        <v>3</v>
      </c>
      <c r="F51" s="394">
        <f>IF(P10男個②!Y9="",0,P10男個②!Y9)</f>
        <v>0</v>
      </c>
      <c r="G51" s="395" t="str">
        <f t="shared" si="0"/>
        <v/>
      </c>
    </row>
    <row r="52" spans="1:7" ht="26.25" customHeight="1">
      <c r="A52" s="46">
        <v>50</v>
      </c>
      <c r="B52" s="48" t="s">
        <v>460</v>
      </c>
      <c r="C52" s="46">
        <v>38</v>
      </c>
      <c r="D52" s="46" t="s" ph="1">
        <v>663</v>
      </c>
      <c r="E52" s="46">
        <v>3</v>
      </c>
      <c r="F52" s="394">
        <f>IF(P10男個②!X9="",0,P10男個②!X9)</f>
        <v>0</v>
      </c>
      <c r="G52" s="395" t="str">
        <f t="shared" si="0"/>
        <v/>
      </c>
    </row>
    <row r="53" spans="1:7" ht="26.25" customHeight="1">
      <c r="A53" s="46">
        <v>51</v>
      </c>
      <c r="B53" s="48" t="s">
        <v>460</v>
      </c>
      <c r="C53" s="46">
        <v>39</v>
      </c>
      <c r="D53" s="46" t="s" ph="1">
        <v>664</v>
      </c>
      <c r="E53" s="46">
        <v>3</v>
      </c>
      <c r="F53" s="394">
        <f>IF(P10男個②!W9="",0,P10男個②!W9)</f>
        <v>0</v>
      </c>
      <c r="G53" s="395" t="str">
        <f t="shared" si="0"/>
        <v/>
      </c>
    </row>
    <row r="54" spans="1:7" ht="26.25" customHeight="1">
      <c r="A54" s="46">
        <v>52</v>
      </c>
      <c r="B54" s="48" t="s">
        <v>460</v>
      </c>
      <c r="C54" s="46">
        <v>40</v>
      </c>
      <c r="D54" s="46" t="s" ph="1">
        <v>665</v>
      </c>
      <c r="E54" s="46">
        <v>3</v>
      </c>
      <c r="F54" s="394">
        <f>IF(P10男個②!V9="",0,P10男個②!V9)</f>
        <v>0</v>
      </c>
      <c r="G54" s="395" t="str">
        <f t="shared" si="0"/>
        <v/>
      </c>
    </row>
    <row r="55" spans="1:7" ht="26.25" customHeight="1">
      <c r="A55" s="46">
        <v>53</v>
      </c>
      <c r="B55" s="48" t="s">
        <v>460</v>
      </c>
      <c r="C55" s="46">
        <v>41</v>
      </c>
      <c r="D55" s="46" t="s" ph="1">
        <v>666</v>
      </c>
      <c r="E55" s="46">
        <v>3</v>
      </c>
      <c r="F55" s="394">
        <f>IF(P10男個②!U9="",0,P10男個②!U9)</f>
        <v>0</v>
      </c>
      <c r="G55" s="395" t="str">
        <f t="shared" si="0"/>
        <v/>
      </c>
    </row>
    <row r="56" spans="1:7" ht="26.25" customHeight="1">
      <c r="A56" s="46">
        <v>54</v>
      </c>
      <c r="B56" s="48" t="s">
        <v>460</v>
      </c>
      <c r="C56" s="46">
        <v>42</v>
      </c>
      <c r="D56" s="46" t="s" ph="1">
        <v>745</v>
      </c>
      <c r="E56" s="46">
        <v>2</v>
      </c>
      <c r="F56" s="394">
        <f>IF(P10男個②!T9="",0,P10男個②!T9)</f>
        <v>0</v>
      </c>
      <c r="G56" s="395" t="str">
        <f t="shared" si="0"/>
        <v/>
      </c>
    </row>
    <row r="57" spans="1:7" ht="26.25" customHeight="1">
      <c r="A57" s="46">
        <v>55</v>
      </c>
      <c r="B57" s="48" t="s">
        <v>460</v>
      </c>
      <c r="C57" s="46">
        <v>43</v>
      </c>
      <c r="D57" s="46" t="s" ph="1">
        <v>667</v>
      </c>
      <c r="E57" s="46">
        <v>2</v>
      </c>
      <c r="F57" s="394">
        <f>IF(P10男個②!S9="",0,P10男個②!S9)</f>
        <v>0</v>
      </c>
      <c r="G57" s="395" t="str">
        <f t="shared" si="0"/>
        <v/>
      </c>
    </row>
    <row r="58" spans="1:7" ht="26.25" customHeight="1">
      <c r="A58" s="46">
        <v>56</v>
      </c>
      <c r="B58" s="48" t="s">
        <v>460</v>
      </c>
      <c r="C58" s="46">
        <v>44</v>
      </c>
      <c r="D58" s="46" t="s" ph="1">
        <v>668</v>
      </c>
      <c r="E58" s="46">
        <v>2</v>
      </c>
      <c r="F58" s="394">
        <f>IF(P10男個②!R9="",0,P10男個②!R9)</f>
        <v>0</v>
      </c>
      <c r="G58" s="395" t="str">
        <f t="shared" si="0"/>
        <v/>
      </c>
    </row>
    <row r="59" spans="1:7" ht="26.25" customHeight="1">
      <c r="A59" s="46">
        <v>57</v>
      </c>
      <c r="B59" s="48" t="s">
        <v>460</v>
      </c>
      <c r="C59" s="46">
        <v>45</v>
      </c>
      <c r="D59" s="46" t="s" ph="1">
        <v>669</v>
      </c>
      <c r="E59" s="46">
        <v>2</v>
      </c>
      <c r="F59" s="394">
        <f>IF(P10男個②!P9="",0,P10男個②!P9)</f>
        <v>0</v>
      </c>
      <c r="G59" s="395" t="str">
        <f t="shared" si="0"/>
        <v/>
      </c>
    </row>
    <row r="60" spans="1:7" ht="26.25" customHeight="1">
      <c r="A60" s="46">
        <v>58</v>
      </c>
      <c r="B60" s="48" t="s">
        <v>460</v>
      </c>
      <c r="C60" s="46">
        <v>46</v>
      </c>
      <c r="D60" s="46" t="s" ph="1">
        <v>670</v>
      </c>
      <c r="E60" s="46">
        <v>2</v>
      </c>
      <c r="F60" s="394">
        <f>IF(P10男個②!O9="",0,P10男個②!O9)</f>
        <v>0</v>
      </c>
      <c r="G60" s="395" t="str">
        <f t="shared" si="0"/>
        <v/>
      </c>
    </row>
    <row r="61" spans="1:7" ht="26.25" customHeight="1">
      <c r="A61" s="46">
        <v>59</v>
      </c>
      <c r="B61" s="48" t="s">
        <v>460</v>
      </c>
      <c r="C61" s="46">
        <v>47</v>
      </c>
      <c r="D61" s="46" t="s" ph="1">
        <v>671</v>
      </c>
      <c r="E61" s="46">
        <v>2</v>
      </c>
      <c r="F61" s="394">
        <f>IF(P10男個②!M9="",0,P10男個②!M9)</f>
        <v>0</v>
      </c>
      <c r="G61" s="395" t="str">
        <f t="shared" si="0"/>
        <v/>
      </c>
    </row>
    <row r="62" spans="1:7" ht="26.25" customHeight="1">
      <c r="A62" s="46">
        <v>60</v>
      </c>
      <c r="B62" s="48" t="s">
        <v>460</v>
      </c>
      <c r="C62" s="46">
        <v>48</v>
      </c>
      <c r="D62" s="46" t="s" ph="1">
        <v>672</v>
      </c>
      <c r="E62" s="46">
        <v>2</v>
      </c>
      <c r="F62" s="394">
        <f>IF(P10男個②!L9="",0,P10男個②!L9)</f>
        <v>0</v>
      </c>
      <c r="G62" s="395" t="str">
        <f t="shared" si="0"/>
        <v/>
      </c>
    </row>
    <row r="63" spans="1:7" ht="26.25" customHeight="1">
      <c r="A63" s="46">
        <v>61</v>
      </c>
      <c r="B63" s="48" t="s">
        <v>460</v>
      </c>
      <c r="C63" s="46">
        <v>49</v>
      </c>
      <c r="D63" s="46" t="s" ph="1">
        <v>673</v>
      </c>
      <c r="E63" s="46">
        <v>2</v>
      </c>
      <c r="F63" s="394">
        <f>IF(P10男個②!J9="",0,P10男個②!J9)</f>
        <v>0</v>
      </c>
      <c r="G63" s="395" t="str">
        <f>IF(F63=0,"",RANK($F$3:$F$64,$F$3:$F$64,0))</f>
        <v/>
      </c>
    </row>
    <row r="64" spans="1:7" ht="26.25" customHeight="1">
      <c r="A64" s="46">
        <v>62</v>
      </c>
      <c r="B64" s="48" t="s">
        <v>460</v>
      </c>
      <c r="C64" s="46">
        <v>50</v>
      </c>
      <c r="D64" s="46" t="s" ph="1">
        <v>674</v>
      </c>
      <c r="E64" s="46">
        <v>2</v>
      </c>
      <c r="F64" s="394">
        <f>IF(P10男個②!I9="",0,P10男個②!I9)</f>
        <v>0</v>
      </c>
      <c r="G64" s="395" t="str">
        <f>IF(F64=0,"",RANK($F$3:$F$64,$F$3:$F$64,0))</f>
        <v/>
      </c>
    </row>
    <row r="65" spans="1:7" ht="26.25" customHeight="1">
      <c r="A65" s="46"/>
      <c r="B65" s="48"/>
      <c r="C65" s="46"/>
      <c r="D65" s="46"/>
      <c r="E65" s="46"/>
      <c r="F65" s="394">
        <f>IF(P10男個②!K9="",0,P10男個②!K9)</f>
        <v>0</v>
      </c>
      <c r="G65" s="395"/>
    </row>
    <row r="66" spans="1:7" ht="26.25" customHeight="1">
      <c r="A66" s="46"/>
      <c r="B66" s="48"/>
      <c r="C66" s="46"/>
      <c r="D66" s="46"/>
      <c r="E66" s="46"/>
      <c r="F66" s="394">
        <f>IF(P10男個②!J9="",0,P10男個②!J9)</f>
        <v>0</v>
      </c>
      <c r="G66" s="395"/>
    </row>
    <row r="67" spans="1:7" ht="26.25" customHeight="1">
      <c r="A67" s="46"/>
      <c r="B67" s="48"/>
      <c r="C67" s="46"/>
      <c r="D67" s="46"/>
      <c r="E67" s="46"/>
      <c r="F67" s="394">
        <f>IF(P10男個②!I9="",0,P10男個②!I9)</f>
        <v>0</v>
      </c>
      <c r="G67" s="395"/>
    </row>
    <row r="68" spans="1:7" ht="18.75" customHeight="1">
      <c r="F68" s="45"/>
    </row>
    <row r="69" spans="1:7" ht="18.75" customHeight="1">
      <c r="F69" s="44"/>
    </row>
    <row r="70" spans="1:7" ht="18.75" customHeight="1">
      <c r="F70" s="45"/>
    </row>
    <row r="71" spans="1:7" ht="18.75" customHeight="1">
      <c r="F71" s="44"/>
    </row>
    <row r="72" spans="1:7" ht="18.75" customHeight="1">
      <c r="F72" s="45"/>
    </row>
    <row r="73" spans="1:7" ht="18.75" customHeight="1">
      <c r="F73" s="45"/>
    </row>
    <row r="74" spans="1:7" ht="18.75" customHeight="1">
      <c r="F74" s="44"/>
    </row>
  </sheetData>
  <sortState ref="A3:E64">
    <sortCondition ref="A3:A64"/>
  </sortState>
  <phoneticPr fontId="1"/>
  <pageMargins left="0.70866141732283472" right="0.70866141732283472" top="0.74803149606299213" bottom="0.74803149606299213" header="0.31496062992125984" footer="0.31496062992125984"/>
  <pageSetup paperSize="13" orientation="portrait" horizontalDpi="4294967293" r:id="rId1"/>
  <rowBreaks count="5" manualBreakCount="5">
    <brk id="14" max="16383" man="1"/>
    <brk id="26" max="16383" man="1"/>
    <brk id="38" max="4" man="1"/>
    <brk id="50" max="4" man="1"/>
    <brk id="60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55"/>
  <sheetViews>
    <sheetView showGridLines="0" topLeftCell="A4" zoomScale="80" zoomScaleNormal="80" zoomScaleSheetLayoutView="80" workbookViewId="0">
      <selection activeCell="AK24" sqref="AK24"/>
    </sheetView>
  </sheetViews>
  <sheetFormatPr defaultRowHeight="15" customHeight="1"/>
  <cols>
    <col min="1" max="1" width="5" style="3" customWidth="1"/>
    <col min="2" max="2" width="3.42578125" style="3" customWidth="1"/>
    <col min="3" max="37" width="3.5703125" style="3" customWidth="1"/>
    <col min="38" max="41" width="3.42578125" style="3"/>
    <col min="42" max="42" width="3.42578125" style="3" customWidth="1"/>
    <col min="43" max="77" width="3.5703125" style="3" customWidth="1"/>
    <col min="78" max="16384" width="9.140625" style="3"/>
  </cols>
  <sheetData>
    <row r="1" spans="1:39" ht="17.25">
      <c r="A1" s="17" t="s">
        <v>257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</row>
    <row r="2" spans="1:39" ht="15" customHeight="1" thickBo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</row>
    <row r="3" spans="1:39" ht="18.75" customHeight="1">
      <c r="A3" s="108"/>
      <c r="B3" s="109" t="str">
        <f>IF(B$28="","",VLOOKUP(B$28,男子データ!$A$2:$G$91,7))</f>
        <v/>
      </c>
      <c r="C3" s="110" t="str">
        <f>IF(C$28="","",VLOOKUP(C$28,男子データ!$A$2:$G$91,7))</f>
        <v/>
      </c>
      <c r="D3" s="111" t="str">
        <f>IF(D$28="","",VLOOKUP(D$28,男子データ!$A$2:$G$91,7))</f>
        <v/>
      </c>
      <c r="E3" s="112" t="str">
        <f>IF(E$28="","",VLOOKUP(E$28,男子データ!$A$2:$G$91,7))</f>
        <v/>
      </c>
      <c r="F3" s="110" t="str">
        <f>IF(F$28="","",VLOOKUP(F$28,男子データ!$A$2:$G$91,7))</f>
        <v/>
      </c>
      <c r="G3" s="113" t="str">
        <f>IF(G$28="","",VLOOKUP(G$28,男子データ!$A$2:$G$91,7))</f>
        <v/>
      </c>
      <c r="H3" s="112" t="str">
        <f>IF(H$28="","",VLOOKUP(H$28,男子データ!$A$2:$G$91,7))</f>
        <v/>
      </c>
      <c r="I3" s="110" t="str">
        <f>IF(I$28="","",VLOOKUP(I$28,男子データ!$A$2:$G$91,7))</f>
        <v/>
      </c>
      <c r="J3" s="113" t="str">
        <f>IF(J$28="","",VLOOKUP(J$28,男子データ!$A$2:$G$91,7))</f>
        <v/>
      </c>
      <c r="K3" s="114" t="str">
        <f>IF(K$28="","",VLOOKUP(K$28,男子データ!$A$2:$G$91,7))</f>
        <v/>
      </c>
      <c r="L3" s="110" t="str">
        <f>IF(L$28="","",VLOOKUP(L$28,男子データ!$A$2:$G$91,7))</f>
        <v/>
      </c>
      <c r="M3" s="115" t="str">
        <f>IF(M$28="","",VLOOKUP(M$28,男子データ!$A$2:$G$91,7))</f>
        <v/>
      </c>
      <c r="N3" s="109" t="str">
        <f>IF(N$28="","",VLOOKUP(N$28,男子データ!$A$2:$G$91,7))</f>
        <v/>
      </c>
      <c r="O3" s="110" t="str">
        <f>IF(O$28="","",VLOOKUP(O$28,男子データ!$A$2:$G$91,7))</f>
        <v/>
      </c>
      <c r="P3" s="111" t="str">
        <f>IF(P$28="","",VLOOKUP(P$28,男子データ!$A$2:$G$91,7))</f>
        <v/>
      </c>
      <c r="Q3" s="112" t="str">
        <f>IF(Q$28="","",VLOOKUP(Q$28,男子データ!$A$2:$G$91,7))</f>
        <v/>
      </c>
      <c r="R3" s="110" t="str">
        <f>IF(R$28="","",VLOOKUP(R$28,男子データ!$A$2:$G$91,7))</f>
        <v/>
      </c>
      <c r="S3" s="113" t="str">
        <f>IF(S$28="","",VLOOKUP(S$28,男子データ!$A$2:$G$91,7))</f>
        <v/>
      </c>
      <c r="T3" s="112" t="str">
        <f>IF(T$28="","",VLOOKUP(T$28,男子データ!$A$2:$G$91,7))</f>
        <v/>
      </c>
      <c r="U3" s="110" t="str">
        <f>IF(U$28="","",VLOOKUP(U$28,男子データ!$A$2:$G$91,7))</f>
        <v/>
      </c>
      <c r="V3" s="113" t="str">
        <f>IF(V$28="","",VLOOKUP(V$28,男子データ!$A$2:$G$91,7))</f>
        <v/>
      </c>
      <c r="W3" s="114" t="str">
        <f>IF(W$28="","",VLOOKUP(W$28,男子データ!$A$2:$G$91,7))</f>
        <v/>
      </c>
      <c r="X3" s="110" t="str">
        <f>IF(X$28="","",VLOOKUP(X$28,男子データ!$A$2:$G$91,7))</f>
        <v/>
      </c>
      <c r="Y3" s="115" t="str">
        <f>IF(Y$28="","",VLOOKUP(Y$28,男子データ!$A$2:$G$91,7))</f>
        <v/>
      </c>
      <c r="Z3" s="109" t="str">
        <f>IF(Z$28="","",VLOOKUP(Z$28,男子データ!$A$2:$G$91,7))</f>
        <v/>
      </c>
      <c r="AA3" s="110" t="str">
        <f>IF(AA$28="","",VLOOKUP(AA$28,男子データ!$A$2:$G$91,7))</f>
        <v/>
      </c>
      <c r="AB3" s="111" t="str">
        <f>IF(AB$28="","",VLOOKUP(AB$28,男子データ!$A$2:$G$91,7))</f>
        <v/>
      </c>
      <c r="AC3" s="112" t="str">
        <f>IF(AC$28="","",VLOOKUP(AC$28,男子データ!$A$2:$G$91,7))</f>
        <v/>
      </c>
      <c r="AD3" s="110" t="str">
        <f>IF(AD$28="","",VLOOKUP(AD$28,男子データ!$A$2:$G$91,7))</f>
        <v/>
      </c>
      <c r="AE3" s="113" t="str">
        <f>IF(AE$28="","",VLOOKUP(AE$28,男子データ!$A$2:$G$91,7))</f>
        <v/>
      </c>
      <c r="AF3" s="112" t="str">
        <f>IF(AF$28="","",VLOOKUP(AF$28,男子データ!$A$2:$G$91,7))</f>
        <v/>
      </c>
      <c r="AG3" s="110" t="str">
        <f>IF(AG$28="","",VLOOKUP(AG$28,男子データ!$A$2:$G$91,7))</f>
        <v/>
      </c>
      <c r="AH3" s="113" t="str">
        <f>IF(AH$28="","",VLOOKUP(AH$28,男子データ!$A$2:$G$91,7))</f>
        <v/>
      </c>
      <c r="AI3" s="114" t="str">
        <f>IF(AI$28="","",VLOOKUP(AI$28,男子データ!$A$2:$G$91,7))</f>
        <v/>
      </c>
      <c r="AJ3" s="110" t="str">
        <f>IF(AJ$28="","",VLOOKUP(AJ$28,男子データ!$A$2:$G$91,7))</f>
        <v/>
      </c>
      <c r="AK3" s="115" t="str">
        <f>IF(AK$28="","",VLOOKUP(AK$28,男子データ!$A$2:$G$91,7))</f>
        <v/>
      </c>
      <c r="AL3" s="458" t="s">
        <v>2</v>
      </c>
      <c r="AM3" s="443"/>
    </row>
    <row r="4" spans="1:39" ht="15" customHeight="1">
      <c r="A4" s="108"/>
      <c r="B4" s="116"/>
      <c r="C4" s="117"/>
      <c r="D4" s="118"/>
      <c r="E4" s="119"/>
      <c r="F4" s="117"/>
      <c r="G4" s="120"/>
      <c r="H4" s="121"/>
      <c r="I4" s="117"/>
      <c r="J4" s="120"/>
      <c r="K4" s="121"/>
      <c r="L4" s="117"/>
      <c r="M4" s="122"/>
      <c r="N4" s="116"/>
      <c r="O4" s="117"/>
      <c r="P4" s="118"/>
      <c r="Q4" s="119"/>
      <c r="R4" s="117"/>
      <c r="S4" s="120"/>
      <c r="T4" s="121"/>
      <c r="U4" s="117"/>
      <c r="V4" s="120"/>
      <c r="W4" s="121"/>
      <c r="X4" s="117"/>
      <c r="Y4" s="122"/>
      <c r="Z4" s="116"/>
      <c r="AA4" s="117"/>
      <c r="AB4" s="118"/>
      <c r="AC4" s="119"/>
      <c r="AD4" s="117"/>
      <c r="AE4" s="120"/>
      <c r="AF4" s="121"/>
      <c r="AG4" s="117"/>
      <c r="AH4" s="118"/>
      <c r="AI4" s="119"/>
      <c r="AJ4" s="117"/>
      <c r="AK4" s="122"/>
      <c r="AL4" s="459" t="s">
        <v>184</v>
      </c>
      <c r="AM4" s="445"/>
    </row>
    <row r="5" spans="1:39" ht="15" customHeight="1">
      <c r="A5" s="108"/>
      <c r="B5" s="123"/>
      <c r="C5" s="124"/>
      <c r="D5" s="125"/>
      <c r="E5" s="126"/>
      <c r="F5" s="124"/>
      <c r="G5" s="127"/>
      <c r="H5" s="128"/>
      <c r="I5" s="124"/>
      <c r="J5" s="127"/>
      <c r="K5" s="128"/>
      <c r="L5" s="124"/>
      <c r="M5" s="129"/>
      <c r="N5" s="123"/>
      <c r="O5" s="124"/>
      <c r="P5" s="125"/>
      <c r="Q5" s="126"/>
      <c r="R5" s="124"/>
      <c r="S5" s="127"/>
      <c r="T5" s="128"/>
      <c r="U5" s="124"/>
      <c r="V5" s="127"/>
      <c r="W5" s="128"/>
      <c r="X5" s="124"/>
      <c r="Y5" s="129"/>
      <c r="Z5" s="123"/>
      <c r="AA5" s="124"/>
      <c r="AB5" s="125"/>
      <c r="AC5" s="126"/>
      <c r="AD5" s="124"/>
      <c r="AE5" s="127"/>
      <c r="AF5" s="128"/>
      <c r="AG5" s="124"/>
      <c r="AH5" s="125"/>
      <c r="AI5" s="126"/>
      <c r="AJ5" s="124"/>
      <c r="AK5" s="129"/>
      <c r="AL5" s="460"/>
      <c r="AM5" s="447"/>
    </row>
    <row r="6" spans="1:39" ht="15" customHeight="1">
      <c r="A6" s="108"/>
      <c r="B6" s="123"/>
      <c r="C6" s="124"/>
      <c r="D6" s="125"/>
      <c r="E6" s="126"/>
      <c r="F6" s="124"/>
      <c r="G6" s="127"/>
      <c r="H6" s="128"/>
      <c r="I6" s="124"/>
      <c r="J6" s="127"/>
      <c r="K6" s="128"/>
      <c r="L6" s="124"/>
      <c r="M6" s="129"/>
      <c r="N6" s="123"/>
      <c r="O6" s="124"/>
      <c r="P6" s="125"/>
      <c r="Q6" s="126"/>
      <c r="R6" s="124"/>
      <c r="S6" s="127"/>
      <c r="T6" s="128"/>
      <c r="U6" s="124"/>
      <c r="V6" s="127"/>
      <c r="W6" s="128"/>
      <c r="X6" s="124"/>
      <c r="Y6" s="129"/>
      <c r="Z6" s="123"/>
      <c r="AA6" s="124"/>
      <c r="AB6" s="125"/>
      <c r="AC6" s="126"/>
      <c r="AD6" s="124"/>
      <c r="AE6" s="127"/>
      <c r="AF6" s="128"/>
      <c r="AG6" s="124"/>
      <c r="AH6" s="125"/>
      <c r="AI6" s="126"/>
      <c r="AJ6" s="124"/>
      <c r="AK6" s="129"/>
      <c r="AL6" s="460"/>
      <c r="AM6" s="447"/>
    </row>
    <row r="7" spans="1:39" ht="15" customHeight="1">
      <c r="A7" s="108"/>
      <c r="B7" s="123"/>
      <c r="C7" s="124"/>
      <c r="D7" s="125"/>
      <c r="E7" s="126"/>
      <c r="F7" s="124"/>
      <c r="G7" s="127"/>
      <c r="H7" s="128"/>
      <c r="I7" s="124"/>
      <c r="J7" s="127"/>
      <c r="K7" s="128"/>
      <c r="L7" s="124"/>
      <c r="M7" s="129"/>
      <c r="N7" s="123"/>
      <c r="O7" s="124"/>
      <c r="P7" s="125"/>
      <c r="Q7" s="126"/>
      <c r="R7" s="124"/>
      <c r="S7" s="127"/>
      <c r="T7" s="128"/>
      <c r="U7" s="124"/>
      <c r="V7" s="127"/>
      <c r="W7" s="128"/>
      <c r="X7" s="124"/>
      <c r="Y7" s="129"/>
      <c r="Z7" s="123"/>
      <c r="AA7" s="124"/>
      <c r="AB7" s="125"/>
      <c r="AC7" s="126"/>
      <c r="AD7" s="124"/>
      <c r="AE7" s="127"/>
      <c r="AF7" s="128"/>
      <c r="AG7" s="124"/>
      <c r="AH7" s="125"/>
      <c r="AI7" s="126"/>
      <c r="AJ7" s="124"/>
      <c r="AK7" s="129"/>
      <c r="AL7" s="460"/>
      <c r="AM7" s="447"/>
    </row>
    <row r="8" spans="1:39" ht="15" customHeight="1">
      <c r="A8" s="108"/>
      <c r="B8" s="130"/>
      <c r="C8" s="131"/>
      <c r="D8" s="132"/>
      <c r="E8" s="133"/>
      <c r="F8" s="131"/>
      <c r="G8" s="134"/>
      <c r="H8" s="135"/>
      <c r="I8" s="131"/>
      <c r="J8" s="134"/>
      <c r="K8" s="135"/>
      <c r="L8" s="131"/>
      <c r="M8" s="136"/>
      <c r="N8" s="130"/>
      <c r="O8" s="131"/>
      <c r="P8" s="132"/>
      <c r="Q8" s="133"/>
      <c r="R8" s="131"/>
      <c r="S8" s="134"/>
      <c r="T8" s="135"/>
      <c r="U8" s="131"/>
      <c r="V8" s="134"/>
      <c r="W8" s="135"/>
      <c r="X8" s="131"/>
      <c r="Y8" s="136"/>
      <c r="Z8" s="130"/>
      <c r="AA8" s="131"/>
      <c r="AB8" s="132"/>
      <c r="AC8" s="133"/>
      <c r="AD8" s="131"/>
      <c r="AE8" s="134"/>
      <c r="AF8" s="135"/>
      <c r="AG8" s="131"/>
      <c r="AH8" s="132"/>
      <c r="AI8" s="133"/>
      <c r="AJ8" s="131"/>
      <c r="AK8" s="136"/>
      <c r="AL8" s="461"/>
      <c r="AM8" s="449"/>
    </row>
    <row r="9" spans="1:39" ht="18.75" customHeight="1">
      <c r="A9" s="108"/>
      <c r="B9" s="137" t="str">
        <f t="shared" ref="B9:AK9" si="0">IF(B24="","",COUNTIF(B11:B24,"○"))</f>
        <v/>
      </c>
      <c r="C9" s="138" t="str">
        <f t="shared" si="0"/>
        <v/>
      </c>
      <c r="D9" s="139" t="str">
        <f t="shared" si="0"/>
        <v/>
      </c>
      <c r="E9" s="140" t="str">
        <f t="shared" si="0"/>
        <v/>
      </c>
      <c r="F9" s="138" t="str">
        <f t="shared" si="0"/>
        <v/>
      </c>
      <c r="G9" s="141" t="str">
        <f t="shared" si="0"/>
        <v/>
      </c>
      <c r="H9" s="142" t="str">
        <f t="shared" si="0"/>
        <v/>
      </c>
      <c r="I9" s="138" t="str">
        <f t="shared" si="0"/>
        <v/>
      </c>
      <c r="J9" s="141" t="str">
        <f t="shared" si="0"/>
        <v/>
      </c>
      <c r="K9" s="142" t="str">
        <f t="shared" si="0"/>
        <v/>
      </c>
      <c r="L9" s="138" t="str">
        <f t="shared" si="0"/>
        <v/>
      </c>
      <c r="M9" s="143" t="str">
        <f t="shared" si="0"/>
        <v/>
      </c>
      <c r="N9" s="137" t="str">
        <f t="shared" si="0"/>
        <v/>
      </c>
      <c r="O9" s="138" t="str">
        <f t="shared" si="0"/>
        <v/>
      </c>
      <c r="P9" s="139" t="str">
        <f t="shared" si="0"/>
        <v/>
      </c>
      <c r="Q9" s="140" t="str">
        <f t="shared" si="0"/>
        <v/>
      </c>
      <c r="R9" s="138" t="str">
        <f t="shared" si="0"/>
        <v/>
      </c>
      <c r="S9" s="141" t="str">
        <f t="shared" si="0"/>
        <v/>
      </c>
      <c r="T9" s="142" t="str">
        <f t="shared" si="0"/>
        <v/>
      </c>
      <c r="U9" s="138" t="str">
        <f t="shared" si="0"/>
        <v/>
      </c>
      <c r="V9" s="141" t="str">
        <f t="shared" si="0"/>
        <v/>
      </c>
      <c r="W9" s="142" t="str">
        <f t="shared" si="0"/>
        <v/>
      </c>
      <c r="X9" s="138" t="str">
        <f t="shared" si="0"/>
        <v/>
      </c>
      <c r="Y9" s="143" t="str">
        <f t="shared" si="0"/>
        <v/>
      </c>
      <c r="Z9" s="137" t="str">
        <f t="shared" si="0"/>
        <v/>
      </c>
      <c r="AA9" s="138" t="str">
        <f t="shared" si="0"/>
        <v/>
      </c>
      <c r="AB9" s="139" t="str">
        <f t="shared" si="0"/>
        <v/>
      </c>
      <c r="AC9" s="140" t="str">
        <f t="shared" si="0"/>
        <v/>
      </c>
      <c r="AD9" s="138" t="str">
        <f t="shared" si="0"/>
        <v/>
      </c>
      <c r="AE9" s="141" t="str">
        <f t="shared" si="0"/>
        <v/>
      </c>
      <c r="AF9" s="142" t="str">
        <f t="shared" si="0"/>
        <v/>
      </c>
      <c r="AG9" s="138" t="str">
        <f t="shared" si="0"/>
        <v/>
      </c>
      <c r="AH9" s="139" t="str">
        <f t="shared" si="0"/>
        <v/>
      </c>
      <c r="AI9" s="140" t="str">
        <f t="shared" si="0"/>
        <v/>
      </c>
      <c r="AJ9" s="138" t="str">
        <f t="shared" si="0"/>
        <v/>
      </c>
      <c r="AK9" s="143" t="str">
        <f t="shared" si="0"/>
        <v/>
      </c>
      <c r="AL9" s="434" t="s">
        <v>11</v>
      </c>
      <c r="AM9" s="437"/>
    </row>
    <row r="10" spans="1:39" ht="15" customHeight="1">
      <c r="A10" s="108"/>
      <c r="B10" s="116" t="str">
        <f t="shared" ref="B10:AJ10" si="1">IF(B14="","",COUNTIF(B11:B14,"○"))</f>
        <v/>
      </c>
      <c r="C10" s="117" t="str">
        <f t="shared" si="1"/>
        <v/>
      </c>
      <c r="D10" s="118" t="str">
        <f t="shared" si="1"/>
        <v/>
      </c>
      <c r="E10" s="119" t="str">
        <f t="shared" si="1"/>
        <v/>
      </c>
      <c r="F10" s="117" t="str">
        <f t="shared" si="1"/>
        <v/>
      </c>
      <c r="G10" s="120" t="str">
        <f t="shared" si="1"/>
        <v/>
      </c>
      <c r="H10" s="121" t="str">
        <f t="shared" si="1"/>
        <v/>
      </c>
      <c r="I10" s="117" t="str">
        <f t="shared" si="1"/>
        <v/>
      </c>
      <c r="J10" s="120" t="str">
        <f t="shared" si="1"/>
        <v/>
      </c>
      <c r="K10" s="121" t="str">
        <f t="shared" si="1"/>
        <v/>
      </c>
      <c r="L10" s="117" t="str">
        <f t="shared" si="1"/>
        <v/>
      </c>
      <c r="M10" s="122" t="str">
        <f t="shared" si="1"/>
        <v/>
      </c>
      <c r="N10" s="116" t="str">
        <f t="shared" si="1"/>
        <v/>
      </c>
      <c r="O10" s="117" t="str">
        <f t="shared" si="1"/>
        <v/>
      </c>
      <c r="P10" s="118" t="str">
        <f t="shared" si="1"/>
        <v/>
      </c>
      <c r="Q10" s="119" t="str">
        <f t="shared" si="1"/>
        <v/>
      </c>
      <c r="R10" s="117" t="str">
        <f t="shared" si="1"/>
        <v/>
      </c>
      <c r="S10" s="120" t="str">
        <f t="shared" si="1"/>
        <v/>
      </c>
      <c r="T10" s="121" t="str">
        <f t="shared" si="1"/>
        <v/>
      </c>
      <c r="U10" s="117" t="str">
        <f t="shared" si="1"/>
        <v/>
      </c>
      <c r="V10" s="120" t="str">
        <f t="shared" si="1"/>
        <v/>
      </c>
      <c r="W10" s="121" t="str">
        <f t="shared" si="1"/>
        <v/>
      </c>
      <c r="X10" s="117" t="str">
        <f t="shared" si="1"/>
        <v/>
      </c>
      <c r="Y10" s="122" t="str">
        <f t="shared" si="1"/>
        <v/>
      </c>
      <c r="Z10" s="116" t="str">
        <f t="shared" si="1"/>
        <v/>
      </c>
      <c r="AA10" s="117" t="str">
        <f t="shared" si="1"/>
        <v/>
      </c>
      <c r="AB10" s="118" t="str">
        <f t="shared" si="1"/>
        <v/>
      </c>
      <c r="AC10" s="119" t="str">
        <f t="shared" si="1"/>
        <v/>
      </c>
      <c r="AD10" s="117" t="str">
        <f t="shared" si="1"/>
        <v/>
      </c>
      <c r="AE10" s="120" t="str">
        <f t="shared" si="1"/>
        <v/>
      </c>
      <c r="AF10" s="121" t="str">
        <f t="shared" si="1"/>
        <v/>
      </c>
      <c r="AG10" s="117" t="str">
        <f t="shared" si="1"/>
        <v/>
      </c>
      <c r="AH10" s="118" t="str">
        <f t="shared" si="1"/>
        <v/>
      </c>
      <c r="AI10" s="119" t="str">
        <f t="shared" si="1"/>
        <v/>
      </c>
      <c r="AJ10" s="117" t="str">
        <f t="shared" si="1"/>
        <v/>
      </c>
      <c r="AK10" s="143" t="str">
        <f>IF(AK14="","",COUNTIF(AK11:AK14,"○"))</f>
        <v/>
      </c>
      <c r="AL10" s="434" t="s">
        <v>0</v>
      </c>
      <c r="AM10" s="437"/>
    </row>
    <row r="11" spans="1:39" ht="15" customHeight="1">
      <c r="A11" s="108"/>
      <c r="B11" s="144"/>
      <c r="C11" s="145"/>
      <c r="D11" s="146"/>
      <c r="E11" s="147"/>
      <c r="F11" s="145"/>
      <c r="G11" s="148"/>
      <c r="H11" s="149"/>
      <c r="I11" s="145"/>
      <c r="J11" s="148"/>
      <c r="K11" s="149"/>
      <c r="L11" s="145"/>
      <c r="M11" s="150"/>
      <c r="N11" s="144"/>
      <c r="O11" s="145"/>
      <c r="P11" s="146"/>
      <c r="Q11" s="147"/>
      <c r="R11" s="145"/>
      <c r="S11" s="148"/>
      <c r="T11" s="149"/>
      <c r="U11" s="145"/>
      <c r="V11" s="148"/>
      <c r="W11" s="149"/>
      <c r="X11" s="145"/>
      <c r="Y11" s="150"/>
      <c r="Z11" s="144"/>
      <c r="AA11" s="145"/>
      <c r="AB11" s="146"/>
      <c r="AC11" s="147"/>
      <c r="AD11" s="145"/>
      <c r="AE11" s="148"/>
      <c r="AF11" s="149"/>
      <c r="AG11" s="145"/>
      <c r="AH11" s="146"/>
      <c r="AI11" s="147"/>
      <c r="AJ11" s="145"/>
      <c r="AK11" s="150"/>
      <c r="AL11" s="185">
        <v>4</v>
      </c>
      <c r="AM11" s="441" t="s">
        <v>182</v>
      </c>
    </row>
    <row r="12" spans="1:39" ht="15" customHeight="1">
      <c r="A12" s="108"/>
      <c r="B12" s="123"/>
      <c r="C12" s="124"/>
      <c r="D12" s="125"/>
      <c r="E12" s="126"/>
      <c r="F12" s="124"/>
      <c r="G12" s="127"/>
      <c r="H12" s="128"/>
      <c r="I12" s="124"/>
      <c r="J12" s="127"/>
      <c r="K12" s="128"/>
      <c r="L12" s="124"/>
      <c r="M12" s="129"/>
      <c r="N12" s="123"/>
      <c r="O12" s="124"/>
      <c r="P12" s="125"/>
      <c r="Q12" s="126"/>
      <c r="R12" s="124"/>
      <c r="S12" s="127"/>
      <c r="T12" s="128"/>
      <c r="U12" s="124"/>
      <c r="V12" s="127"/>
      <c r="W12" s="128"/>
      <c r="X12" s="124"/>
      <c r="Y12" s="129"/>
      <c r="Z12" s="123"/>
      <c r="AA12" s="124"/>
      <c r="AB12" s="125"/>
      <c r="AC12" s="126"/>
      <c r="AD12" s="124"/>
      <c r="AE12" s="127"/>
      <c r="AF12" s="128"/>
      <c r="AG12" s="124"/>
      <c r="AH12" s="125"/>
      <c r="AI12" s="126"/>
      <c r="AJ12" s="124"/>
      <c r="AK12" s="129"/>
      <c r="AL12" s="186">
        <v>3</v>
      </c>
      <c r="AM12" s="438"/>
    </row>
    <row r="13" spans="1:39" ht="15" customHeight="1">
      <c r="A13" s="108"/>
      <c r="B13" s="123"/>
      <c r="C13" s="124"/>
      <c r="D13" s="125"/>
      <c r="E13" s="126"/>
      <c r="F13" s="124"/>
      <c r="G13" s="127"/>
      <c r="H13" s="128"/>
      <c r="I13" s="124"/>
      <c r="J13" s="127"/>
      <c r="K13" s="128"/>
      <c r="L13" s="124"/>
      <c r="M13" s="129"/>
      <c r="N13" s="123"/>
      <c r="O13" s="124"/>
      <c r="P13" s="125"/>
      <c r="Q13" s="126"/>
      <c r="R13" s="124"/>
      <c r="S13" s="127"/>
      <c r="T13" s="128"/>
      <c r="U13" s="124"/>
      <c r="V13" s="127"/>
      <c r="W13" s="128"/>
      <c r="X13" s="124"/>
      <c r="Y13" s="129"/>
      <c r="Z13" s="123"/>
      <c r="AA13" s="124"/>
      <c r="AB13" s="125"/>
      <c r="AC13" s="126"/>
      <c r="AD13" s="124"/>
      <c r="AE13" s="127"/>
      <c r="AF13" s="128"/>
      <c r="AG13" s="124"/>
      <c r="AH13" s="125"/>
      <c r="AI13" s="126"/>
      <c r="AJ13" s="124"/>
      <c r="AK13" s="129"/>
      <c r="AL13" s="186">
        <v>2</v>
      </c>
      <c r="AM13" s="438"/>
    </row>
    <row r="14" spans="1:39" ht="15" customHeight="1">
      <c r="A14" s="108"/>
      <c r="B14" s="153"/>
      <c r="C14" s="154"/>
      <c r="D14" s="155"/>
      <c r="E14" s="156"/>
      <c r="F14" s="154"/>
      <c r="G14" s="157"/>
      <c r="H14" s="158"/>
      <c r="I14" s="154"/>
      <c r="J14" s="157"/>
      <c r="K14" s="158"/>
      <c r="L14" s="154"/>
      <c r="M14" s="159"/>
      <c r="N14" s="153"/>
      <c r="O14" s="154"/>
      <c r="P14" s="155"/>
      <c r="Q14" s="156"/>
      <c r="R14" s="154"/>
      <c r="S14" s="157"/>
      <c r="T14" s="158"/>
      <c r="U14" s="154"/>
      <c r="V14" s="157"/>
      <c r="W14" s="158"/>
      <c r="X14" s="154"/>
      <c r="Y14" s="159"/>
      <c r="Z14" s="153"/>
      <c r="AA14" s="154"/>
      <c r="AB14" s="155"/>
      <c r="AC14" s="156"/>
      <c r="AD14" s="154"/>
      <c r="AE14" s="157"/>
      <c r="AF14" s="158"/>
      <c r="AG14" s="154"/>
      <c r="AH14" s="155"/>
      <c r="AI14" s="156"/>
      <c r="AJ14" s="154"/>
      <c r="AK14" s="159"/>
      <c r="AL14" s="187">
        <v>1</v>
      </c>
      <c r="AM14" s="439"/>
    </row>
    <row r="15" spans="1:39" ht="15" customHeight="1">
      <c r="A15" s="108"/>
      <c r="B15" s="161" t="str">
        <f t="shared" ref="B15:AJ15" si="2">IF(B19="","",COUNTIF(B16:B19,"○"))</f>
        <v/>
      </c>
      <c r="C15" s="162" t="str">
        <f t="shared" si="2"/>
        <v/>
      </c>
      <c r="D15" s="163" t="str">
        <f t="shared" si="2"/>
        <v/>
      </c>
      <c r="E15" s="164" t="str">
        <f t="shared" si="2"/>
        <v/>
      </c>
      <c r="F15" s="162" t="str">
        <f t="shared" si="2"/>
        <v/>
      </c>
      <c r="G15" s="165" t="str">
        <f t="shared" si="2"/>
        <v/>
      </c>
      <c r="H15" s="166" t="str">
        <f t="shared" si="2"/>
        <v/>
      </c>
      <c r="I15" s="162" t="str">
        <f t="shared" si="2"/>
        <v/>
      </c>
      <c r="J15" s="165" t="str">
        <f t="shared" si="2"/>
        <v/>
      </c>
      <c r="K15" s="166" t="str">
        <f t="shared" si="2"/>
        <v/>
      </c>
      <c r="L15" s="162" t="str">
        <f t="shared" si="2"/>
        <v/>
      </c>
      <c r="M15" s="167" t="str">
        <f t="shared" si="2"/>
        <v/>
      </c>
      <c r="N15" s="161" t="str">
        <f t="shared" si="2"/>
        <v/>
      </c>
      <c r="O15" s="162" t="str">
        <f t="shared" si="2"/>
        <v/>
      </c>
      <c r="P15" s="163" t="str">
        <f t="shared" si="2"/>
        <v/>
      </c>
      <c r="Q15" s="164" t="str">
        <f t="shared" si="2"/>
        <v/>
      </c>
      <c r="R15" s="162" t="str">
        <f t="shared" si="2"/>
        <v/>
      </c>
      <c r="S15" s="165" t="str">
        <f t="shared" si="2"/>
        <v/>
      </c>
      <c r="T15" s="166" t="str">
        <f t="shared" si="2"/>
        <v/>
      </c>
      <c r="U15" s="162" t="str">
        <f t="shared" si="2"/>
        <v/>
      </c>
      <c r="V15" s="165" t="str">
        <f t="shared" si="2"/>
        <v/>
      </c>
      <c r="W15" s="166" t="str">
        <f t="shared" si="2"/>
        <v/>
      </c>
      <c r="X15" s="162" t="str">
        <f t="shared" si="2"/>
        <v/>
      </c>
      <c r="Y15" s="167" t="str">
        <f t="shared" si="2"/>
        <v/>
      </c>
      <c r="Z15" s="161" t="str">
        <f t="shared" si="2"/>
        <v/>
      </c>
      <c r="AA15" s="162" t="str">
        <f t="shared" si="2"/>
        <v/>
      </c>
      <c r="AB15" s="163" t="str">
        <f t="shared" si="2"/>
        <v/>
      </c>
      <c r="AC15" s="164" t="str">
        <f t="shared" si="2"/>
        <v/>
      </c>
      <c r="AD15" s="162" t="str">
        <f t="shared" si="2"/>
        <v/>
      </c>
      <c r="AE15" s="165" t="str">
        <f t="shared" si="2"/>
        <v/>
      </c>
      <c r="AF15" s="166" t="str">
        <f t="shared" si="2"/>
        <v/>
      </c>
      <c r="AG15" s="162" t="str">
        <f t="shared" si="2"/>
        <v/>
      </c>
      <c r="AH15" s="163" t="str">
        <f t="shared" si="2"/>
        <v/>
      </c>
      <c r="AI15" s="164" t="str">
        <f t="shared" si="2"/>
        <v/>
      </c>
      <c r="AJ15" s="162" t="str">
        <f t="shared" si="2"/>
        <v/>
      </c>
      <c r="AK15" s="143" t="str">
        <f>IF(AK19="","",COUNTIF(AK16:AK19,"○"))</f>
        <v/>
      </c>
      <c r="AL15" s="434" t="s">
        <v>0</v>
      </c>
      <c r="AM15" s="437"/>
    </row>
    <row r="16" spans="1:39" ht="15" customHeight="1">
      <c r="A16" s="108"/>
      <c r="B16" s="144"/>
      <c r="C16" s="145"/>
      <c r="D16" s="146"/>
      <c r="E16" s="147"/>
      <c r="F16" s="145"/>
      <c r="G16" s="148"/>
      <c r="H16" s="149"/>
      <c r="I16" s="145"/>
      <c r="J16" s="148"/>
      <c r="K16" s="149"/>
      <c r="L16" s="145"/>
      <c r="M16" s="150"/>
      <c r="N16" s="144"/>
      <c r="O16" s="145"/>
      <c r="P16" s="146"/>
      <c r="Q16" s="147"/>
      <c r="R16" s="145"/>
      <c r="S16" s="148"/>
      <c r="T16" s="149"/>
      <c r="U16" s="145"/>
      <c r="V16" s="148"/>
      <c r="W16" s="149"/>
      <c r="X16" s="145"/>
      <c r="Y16" s="150"/>
      <c r="Z16" s="144"/>
      <c r="AA16" s="145"/>
      <c r="AB16" s="146"/>
      <c r="AC16" s="147"/>
      <c r="AD16" s="145"/>
      <c r="AE16" s="148"/>
      <c r="AF16" s="149"/>
      <c r="AG16" s="145"/>
      <c r="AH16" s="146"/>
      <c r="AI16" s="147"/>
      <c r="AJ16" s="145"/>
      <c r="AK16" s="150"/>
      <c r="AL16" s="185">
        <v>4</v>
      </c>
      <c r="AM16" s="441" t="s">
        <v>219</v>
      </c>
    </row>
    <row r="17" spans="1:80" ht="15" customHeight="1">
      <c r="A17" s="108"/>
      <c r="B17" s="123"/>
      <c r="C17" s="124"/>
      <c r="D17" s="125"/>
      <c r="E17" s="126"/>
      <c r="F17" s="124"/>
      <c r="G17" s="127"/>
      <c r="H17" s="128"/>
      <c r="I17" s="124"/>
      <c r="J17" s="127"/>
      <c r="K17" s="128"/>
      <c r="L17" s="124"/>
      <c r="M17" s="129"/>
      <c r="N17" s="123"/>
      <c r="O17" s="124"/>
      <c r="P17" s="125"/>
      <c r="Q17" s="126"/>
      <c r="R17" s="124"/>
      <c r="S17" s="127"/>
      <c r="T17" s="128"/>
      <c r="U17" s="124"/>
      <c r="V17" s="127"/>
      <c r="W17" s="128"/>
      <c r="X17" s="124"/>
      <c r="Y17" s="129"/>
      <c r="Z17" s="123"/>
      <c r="AA17" s="124"/>
      <c r="AB17" s="125"/>
      <c r="AC17" s="126"/>
      <c r="AD17" s="124"/>
      <c r="AE17" s="127"/>
      <c r="AF17" s="128"/>
      <c r="AG17" s="124"/>
      <c r="AH17" s="125"/>
      <c r="AI17" s="126"/>
      <c r="AJ17" s="124"/>
      <c r="AK17" s="129"/>
      <c r="AL17" s="186">
        <v>3</v>
      </c>
      <c r="AM17" s="438"/>
    </row>
    <row r="18" spans="1:80" ht="15" customHeight="1">
      <c r="A18" s="108"/>
      <c r="B18" s="123"/>
      <c r="C18" s="124"/>
      <c r="D18" s="125"/>
      <c r="E18" s="126"/>
      <c r="F18" s="124"/>
      <c r="G18" s="127"/>
      <c r="H18" s="128"/>
      <c r="I18" s="124"/>
      <c r="J18" s="127"/>
      <c r="K18" s="128"/>
      <c r="L18" s="124"/>
      <c r="M18" s="129"/>
      <c r="N18" s="123"/>
      <c r="O18" s="124"/>
      <c r="P18" s="125"/>
      <c r="Q18" s="126"/>
      <c r="R18" s="124"/>
      <c r="S18" s="127"/>
      <c r="T18" s="128"/>
      <c r="U18" s="124"/>
      <c r="V18" s="127"/>
      <c r="W18" s="128"/>
      <c r="X18" s="124"/>
      <c r="Y18" s="129"/>
      <c r="Z18" s="123"/>
      <c r="AA18" s="124"/>
      <c r="AB18" s="125"/>
      <c r="AC18" s="126"/>
      <c r="AD18" s="124"/>
      <c r="AE18" s="127"/>
      <c r="AF18" s="128"/>
      <c r="AG18" s="124"/>
      <c r="AH18" s="125"/>
      <c r="AI18" s="126"/>
      <c r="AJ18" s="124"/>
      <c r="AK18" s="129"/>
      <c r="AL18" s="186">
        <v>2</v>
      </c>
      <c r="AM18" s="438"/>
    </row>
    <row r="19" spans="1:80" ht="15" customHeight="1">
      <c r="A19" s="108"/>
      <c r="B19" s="153"/>
      <c r="C19" s="154"/>
      <c r="D19" s="155"/>
      <c r="E19" s="156"/>
      <c r="F19" s="154"/>
      <c r="G19" s="157"/>
      <c r="H19" s="158"/>
      <c r="I19" s="154"/>
      <c r="J19" s="157"/>
      <c r="K19" s="158"/>
      <c r="L19" s="154"/>
      <c r="M19" s="159"/>
      <c r="N19" s="153"/>
      <c r="O19" s="154"/>
      <c r="P19" s="155"/>
      <c r="Q19" s="156"/>
      <c r="R19" s="154"/>
      <c r="S19" s="157"/>
      <c r="T19" s="158"/>
      <c r="U19" s="154"/>
      <c r="V19" s="157"/>
      <c r="W19" s="158"/>
      <c r="X19" s="154"/>
      <c r="Y19" s="159"/>
      <c r="Z19" s="153"/>
      <c r="AA19" s="154"/>
      <c r="AB19" s="155"/>
      <c r="AC19" s="156"/>
      <c r="AD19" s="154"/>
      <c r="AE19" s="157"/>
      <c r="AF19" s="158"/>
      <c r="AG19" s="154"/>
      <c r="AH19" s="155"/>
      <c r="AI19" s="156"/>
      <c r="AJ19" s="154"/>
      <c r="AK19" s="159"/>
      <c r="AL19" s="187">
        <v>1</v>
      </c>
      <c r="AM19" s="439"/>
    </row>
    <row r="20" spans="1:80" ht="15" customHeight="1">
      <c r="A20" s="108"/>
      <c r="B20" s="137" t="str">
        <f t="shared" ref="B20:AJ20" si="3">IF(B24="","",COUNTIF(B21:B24,"○"))</f>
        <v/>
      </c>
      <c r="C20" s="138" t="str">
        <f t="shared" si="3"/>
        <v/>
      </c>
      <c r="D20" s="139" t="str">
        <f t="shared" si="3"/>
        <v/>
      </c>
      <c r="E20" s="140" t="str">
        <f t="shared" si="3"/>
        <v/>
      </c>
      <c r="F20" s="138" t="str">
        <f t="shared" si="3"/>
        <v/>
      </c>
      <c r="G20" s="141" t="str">
        <f t="shared" si="3"/>
        <v/>
      </c>
      <c r="H20" s="142" t="str">
        <f t="shared" si="3"/>
        <v/>
      </c>
      <c r="I20" s="138" t="str">
        <f t="shared" si="3"/>
        <v/>
      </c>
      <c r="J20" s="141" t="str">
        <f t="shared" si="3"/>
        <v/>
      </c>
      <c r="K20" s="142" t="str">
        <f t="shared" si="3"/>
        <v/>
      </c>
      <c r="L20" s="138" t="str">
        <f t="shared" si="3"/>
        <v/>
      </c>
      <c r="M20" s="143" t="str">
        <f t="shared" si="3"/>
        <v/>
      </c>
      <c r="N20" s="137" t="str">
        <f t="shared" si="3"/>
        <v/>
      </c>
      <c r="O20" s="138" t="str">
        <f t="shared" si="3"/>
        <v/>
      </c>
      <c r="P20" s="139" t="str">
        <f t="shared" si="3"/>
        <v/>
      </c>
      <c r="Q20" s="140" t="str">
        <f t="shared" si="3"/>
        <v/>
      </c>
      <c r="R20" s="138" t="str">
        <f t="shared" si="3"/>
        <v/>
      </c>
      <c r="S20" s="141" t="str">
        <f t="shared" si="3"/>
        <v/>
      </c>
      <c r="T20" s="142" t="str">
        <f t="shared" si="3"/>
        <v/>
      </c>
      <c r="U20" s="138" t="str">
        <f t="shared" si="3"/>
        <v/>
      </c>
      <c r="V20" s="141" t="str">
        <f t="shared" si="3"/>
        <v/>
      </c>
      <c r="W20" s="142" t="str">
        <f t="shared" si="3"/>
        <v/>
      </c>
      <c r="X20" s="138" t="str">
        <f t="shared" si="3"/>
        <v/>
      </c>
      <c r="Y20" s="143" t="str">
        <f t="shared" si="3"/>
        <v/>
      </c>
      <c r="Z20" s="137" t="str">
        <f t="shared" si="3"/>
        <v/>
      </c>
      <c r="AA20" s="138" t="str">
        <f t="shared" si="3"/>
        <v/>
      </c>
      <c r="AB20" s="139" t="str">
        <f t="shared" si="3"/>
        <v/>
      </c>
      <c r="AC20" s="140" t="str">
        <f t="shared" si="3"/>
        <v/>
      </c>
      <c r="AD20" s="138" t="str">
        <f t="shared" si="3"/>
        <v/>
      </c>
      <c r="AE20" s="141" t="str">
        <f t="shared" si="3"/>
        <v/>
      </c>
      <c r="AF20" s="142" t="str">
        <f t="shared" si="3"/>
        <v/>
      </c>
      <c r="AG20" s="138" t="str">
        <f t="shared" si="3"/>
        <v/>
      </c>
      <c r="AH20" s="139" t="str">
        <f t="shared" si="3"/>
        <v/>
      </c>
      <c r="AI20" s="140" t="str">
        <f t="shared" si="3"/>
        <v/>
      </c>
      <c r="AJ20" s="138" t="str">
        <f t="shared" si="3"/>
        <v/>
      </c>
      <c r="AK20" s="143" t="str">
        <f>IF(AK24="","",COUNTIF(AK21:AK24,"○"))</f>
        <v/>
      </c>
      <c r="AL20" s="434" t="s">
        <v>0</v>
      </c>
      <c r="AM20" s="437"/>
    </row>
    <row r="21" spans="1:80" ht="15" customHeight="1">
      <c r="A21" s="108"/>
      <c r="B21" s="168"/>
      <c r="C21" s="169"/>
      <c r="D21" s="170"/>
      <c r="E21" s="171"/>
      <c r="F21" s="169"/>
      <c r="G21" s="172"/>
      <c r="H21" s="173"/>
      <c r="I21" s="169"/>
      <c r="J21" s="172"/>
      <c r="K21" s="173"/>
      <c r="L21" s="169"/>
      <c r="M21" s="174"/>
      <c r="N21" s="168"/>
      <c r="O21" s="169"/>
      <c r="P21" s="170"/>
      <c r="Q21" s="171"/>
      <c r="R21" s="169"/>
      <c r="S21" s="172"/>
      <c r="T21" s="173"/>
      <c r="U21" s="169"/>
      <c r="V21" s="172"/>
      <c r="W21" s="173"/>
      <c r="X21" s="169"/>
      <c r="Y21" s="174"/>
      <c r="Z21" s="168"/>
      <c r="AA21" s="169"/>
      <c r="AB21" s="170"/>
      <c r="AC21" s="171"/>
      <c r="AD21" s="169"/>
      <c r="AE21" s="172"/>
      <c r="AF21" s="173"/>
      <c r="AG21" s="169"/>
      <c r="AH21" s="172"/>
      <c r="AI21" s="173"/>
      <c r="AJ21" s="169"/>
      <c r="AK21" s="174"/>
      <c r="AL21" s="188">
        <v>4</v>
      </c>
      <c r="AM21" s="438" t="s">
        <v>218</v>
      </c>
    </row>
    <row r="22" spans="1:80" ht="15" customHeight="1">
      <c r="A22" s="108"/>
      <c r="B22" s="123"/>
      <c r="C22" s="124"/>
      <c r="D22" s="125"/>
      <c r="E22" s="126"/>
      <c r="F22" s="124"/>
      <c r="G22" s="127"/>
      <c r="H22" s="128"/>
      <c r="I22" s="124"/>
      <c r="J22" s="127"/>
      <c r="K22" s="128"/>
      <c r="L22" s="124"/>
      <c r="M22" s="129"/>
      <c r="N22" s="123"/>
      <c r="O22" s="124"/>
      <c r="P22" s="125"/>
      <c r="Q22" s="126"/>
      <c r="R22" s="124"/>
      <c r="S22" s="127"/>
      <c r="T22" s="128"/>
      <c r="U22" s="124"/>
      <c r="V22" s="127"/>
      <c r="W22" s="128"/>
      <c r="X22" s="124"/>
      <c r="Y22" s="129"/>
      <c r="Z22" s="123"/>
      <c r="AA22" s="124"/>
      <c r="AB22" s="125"/>
      <c r="AC22" s="126"/>
      <c r="AD22" s="124"/>
      <c r="AE22" s="127"/>
      <c r="AF22" s="128"/>
      <c r="AG22" s="124"/>
      <c r="AH22" s="127"/>
      <c r="AI22" s="128"/>
      <c r="AJ22" s="124"/>
      <c r="AK22" s="129"/>
      <c r="AL22" s="186">
        <v>3</v>
      </c>
      <c r="AM22" s="438"/>
    </row>
    <row r="23" spans="1:80" ht="15" customHeight="1">
      <c r="A23" s="108"/>
      <c r="B23" s="123"/>
      <c r="C23" s="124"/>
      <c r="D23" s="125"/>
      <c r="E23" s="126"/>
      <c r="F23" s="124"/>
      <c r="G23" s="127"/>
      <c r="H23" s="128"/>
      <c r="I23" s="124"/>
      <c r="J23" s="127"/>
      <c r="K23" s="128"/>
      <c r="L23" s="124"/>
      <c r="M23" s="129"/>
      <c r="N23" s="123"/>
      <c r="O23" s="124"/>
      <c r="P23" s="125"/>
      <c r="Q23" s="126"/>
      <c r="R23" s="124"/>
      <c r="S23" s="127"/>
      <c r="T23" s="128"/>
      <c r="U23" s="124"/>
      <c r="V23" s="127"/>
      <c r="W23" s="128"/>
      <c r="X23" s="124"/>
      <c r="Y23" s="129"/>
      <c r="Z23" s="123"/>
      <c r="AA23" s="124"/>
      <c r="AB23" s="125"/>
      <c r="AC23" s="126"/>
      <c r="AD23" s="124"/>
      <c r="AE23" s="127"/>
      <c r="AF23" s="128"/>
      <c r="AG23" s="124"/>
      <c r="AH23" s="127"/>
      <c r="AI23" s="128"/>
      <c r="AJ23" s="124"/>
      <c r="AK23" s="129"/>
      <c r="AL23" s="186">
        <v>2</v>
      </c>
      <c r="AM23" s="438"/>
    </row>
    <row r="24" spans="1:80" ht="15" customHeight="1">
      <c r="A24" s="108"/>
      <c r="B24" s="153"/>
      <c r="C24" s="154"/>
      <c r="D24" s="155"/>
      <c r="E24" s="156"/>
      <c r="F24" s="154"/>
      <c r="G24" s="157"/>
      <c r="H24" s="158"/>
      <c r="I24" s="154"/>
      <c r="J24" s="157"/>
      <c r="K24" s="158"/>
      <c r="L24" s="154"/>
      <c r="M24" s="159"/>
      <c r="N24" s="153"/>
      <c r="O24" s="154"/>
      <c r="P24" s="155"/>
      <c r="Q24" s="156"/>
      <c r="R24" s="154"/>
      <c r="S24" s="157"/>
      <c r="T24" s="158"/>
      <c r="U24" s="154"/>
      <c r="V24" s="157"/>
      <c r="W24" s="158"/>
      <c r="X24" s="154"/>
      <c r="Y24" s="159"/>
      <c r="Z24" s="153"/>
      <c r="AA24" s="154"/>
      <c r="AB24" s="155"/>
      <c r="AC24" s="156"/>
      <c r="AD24" s="154"/>
      <c r="AE24" s="157"/>
      <c r="AF24" s="158"/>
      <c r="AG24" s="154"/>
      <c r="AH24" s="157"/>
      <c r="AI24" s="158"/>
      <c r="AJ24" s="154"/>
      <c r="AK24" s="159"/>
      <c r="AL24" s="187">
        <v>1</v>
      </c>
      <c r="AM24" s="439"/>
    </row>
    <row r="25" spans="1:80" ht="15" customHeight="1">
      <c r="A25" s="108"/>
      <c r="B25" s="116">
        <f>IF($B$28="","",VLOOKUP($B$28,男子データ!$A$2:$E$91,5))</f>
        <v>3</v>
      </c>
      <c r="C25" s="117">
        <f>IF($C$28="","",VLOOKUP($C$28,男子データ!$A$2:$E$91,5))</f>
        <v>2</v>
      </c>
      <c r="D25" s="118">
        <f>IF($D$28="","",VLOOKUP($D$28,男子データ!$A$2:$E$91,5))</f>
        <v>3</v>
      </c>
      <c r="E25" s="119">
        <f>IF($E$28="","",VLOOKUP($E$28,男子データ!$A$2:$E$91,5))</f>
        <v>2</v>
      </c>
      <c r="F25" s="117">
        <f>IF($F$28="","",VLOOKUP($F$28,男子データ!$A$2:$E$91,5))</f>
        <v>3</v>
      </c>
      <c r="G25" s="120">
        <f>IF($G$28="","",VLOOKUP($G$28,男子データ!$A$2:$E$91,5))</f>
        <v>3</v>
      </c>
      <c r="H25" s="119">
        <f>IF($H$28="","",VLOOKUP($H$28,男子データ!$A$2:$E$91,5))</f>
        <v>3</v>
      </c>
      <c r="I25" s="117">
        <f>IF($I$28="","",VLOOKUP($I$28,男子データ!$A$2:$E$91,5))</f>
        <v>2</v>
      </c>
      <c r="J25" s="120">
        <f>IF($J$28="","",VLOOKUP($J$28,男子データ!$A$2:$E$91,5))</f>
        <v>3</v>
      </c>
      <c r="K25" s="121">
        <f>IF($K$28="","",VLOOKUP($K$28,男子データ!$A$2:$E$91,5))</f>
        <v>3</v>
      </c>
      <c r="L25" s="117">
        <f>IF($L$28="","",VLOOKUP($L$28,男子データ!$A$2:$E$91,5))</f>
        <v>2</v>
      </c>
      <c r="M25" s="122">
        <f>IF($M$28="","",VLOOKUP($M$28,男子データ!$A$2:$E$91,5))</f>
        <v>2</v>
      </c>
      <c r="N25" s="116">
        <f>IF($N$28="","",VLOOKUP($N$28,男子データ!$A$2:$E$91,5))</f>
        <v>3</v>
      </c>
      <c r="O25" s="117">
        <f>IF($O$28="","",VLOOKUP($O$28,男子データ!$A$2:$E$91,5))</f>
        <v>3</v>
      </c>
      <c r="P25" s="118">
        <f>IF($P$28="","",VLOOKUP($P$28,男子データ!$A$2:$E$91,5))</f>
        <v>3</v>
      </c>
      <c r="Q25" s="119">
        <f>IF($Q$28="","",VLOOKUP($Q$28,男子データ!$A$2:$E$91,5))</f>
        <v>1</v>
      </c>
      <c r="R25" s="117">
        <f>IF($R$28="","",VLOOKUP($R$28,男子データ!$A$2:$E$91,5))</f>
        <v>1</v>
      </c>
      <c r="S25" s="120">
        <f>IF($S$28="","",VLOOKUP($S$28,男子データ!$A$2:$E$91,5))</f>
        <v>1</v>
      </c>
      <c r="T25" s="119">
        <f>IF($T$28="","",VLOOKUP($T$28,男子データ!$A$2:$E$91,5))</f>
        <v>3</v>
      </c>
      <c r="U25" s="117">
        <f>IF($U$28="","",VLOOKUP($U$28,男子データ!$A$2:$E$91,5))</f>
        <v>2</v>
      </c>
      <c r="V25" s="120">
        <f>IF($V$28="","",VLOOKUP($V$28,男子データ!$A$2:$E$91,5))</f>
        <v>1</v>
      </c>
      <c r="W25" s="121">
        <f>IF($W$28="","",VLOOKUP($W$28,男子データ!$A$2:$E$91,5))</f>
        <v>3</v>
      </c>
      <c r="X25" s="117">
        <f>IF($X$28="","",VLOOKUP($X$28,男子データ!$A$2:$E$91,5))</f>
        <v>2</v>
      </c>
      <c r="Y25" s="122">
        <f>IF($Y$28="","",VLOOKUP($Y$28,男子データ!$A$2:$E$91,5))</f>
        <v>3</v>
      </c>
      <c r="Z25" s="116">
        <f>IF($Z$28="","",VLOOKUP($Z$28,男子データ!$A$2:$E$91,5))</f>
        <v>1</v>
      </c>
      <c r="AA25" s="117">
        <f>IF($AA$28="","",VLOOKUP($AA$28,男子データ!$A$2:$E$91,5))</f>
        <v>3</v>
      </c>
      <c r="AB25" s="118">
        <f>IF($AB$28="","",VLOOKUP($AB$28,男子データ!$A$2:$E$91,5))</f>
        <v>1</v>
      </c>
      <c r="AC25" s="119">
        <f>IF($AC$28="","",VLOOKUP($AC$28,男子データ!$A$2:$E$91,5))</f>
        <v>3</v>
      </c>
      <c r="AD25" s="117">
        <f>IF($AD$28="","",VLOOKUP($AD$28,男子データ!$A$2:$E$91,5))</f>
        <v>2</v>
      </c>
      <c r="AE25" s="120">
        <f>IF($AE$28="","",VLOOKUP($AE$28,男子データ!$A$2:$E$91,5))</f>
        <v>2</v>
      </c>
      <c r="AF25" s="119">
        <f>IF($AF$28="","",VLOOKUP($AF$28,男子データ!$A$2:$E$91,5))</f>
        <v>3</v>
      </c>
      <c r="AG25" s="117">
        <f>IF($AG$28="","",VLOOKUP($AG$28,男子データ!$A$2:$E$91,5))</f>
        <v>3</v>
      </c>
      <c r="AH25" s="120">
        <f>IF($AH$28="","",VLOOKUP($AH$28,男子データ!$A$2:$E$91,5))</f>
        <v>3</v>
      </c>
      <c r="AI25" s="121">
        <f>IF($AI$28="","",VLOOKUP($AI$28,男子データ!$A$2:$E$91,5))</f>
        <v>3</v>
      </c>
      <c r="AJ25" s="117">
        <f>IF($AJ$28="","",VLOOKUP($AJ$28,男子データ!$A$2:$E$91,5))</f>
        <v>2</v>
      </c>
      <c r="AK25" s="122">
        <f>IF($AK$28="","",VLOOKUP($AK$28,男子データ!$A$2:$E$91,5))</f>
        <v>3</v>
      </c>
      <c r="AL25" s="436" t="s">
        <v>8</v>
      </c>
      <c r="AM25" s="440"/>
    </row>
    <row r="26" spans="1:80" ht="72" customHeight="1">
      <c r="A26" s="108"/>
      <c r="B26" s="176" t="str">
        <f>IF($B$28="","",VLOOKUP($B$28,男子データ!$A$2:$E$91,4))</f>
        <v>白井　大介</v>
      </c>
      <c r="C26" s="177" t="str">
        <f>IF($C$28="","",VLOOKUP($C$28,男子データ!$A$2:$E$91,4))</f>
        <v>小松　恭輔</v>
      </c>
      <c r="D26" s="178" t="str">
        <f>IF($D$28="","",VLOOKUP($D$28,男子データ!$A$2:$E$91,4))</f>
        <v>山田　陸玖</v>
      </c>
      <c r="E26" s="179" t="str">
        <f>IF($E$28="","",VLOOKUP($E$28,男子データ!$A$2:$E$91,4))</f>
        <v>上田　竜聖</v>
      </c>
      <c r="F26" s="177" t="str">
        <f>IF($F$28="","",VLOOKUP($F$28,男子データ!$A$2:$E$91,4))</f>
        <v>大山　侑太</v>
      </c>
      <c r="G26" s="180" t="str">
        <f>IF($G$28="","",VLOOKUP($G$28,男子データ!$A$2:$E$91,4))</f>
        <v>正田　　新</v>
      </c>
      <c r="H26" s="179" t="str">
        <f>IF($H$28="","",VLOOKUP($H$28,男子データ!$A$2:$E$91,4))</f>
        <v>鈴木　空</v>
      </c>
      <c r="I26" s="177" t="str">
        <f>IF($I$28="","",VLOOKUP($I$28,男子データ!$A$2:$E$91,4))</f>
        <v>星　悠利</v>
      </c>
      <c r="J26" s="180" t="str">
        <f>IF($J$28="","",VLOOKUP($J$28,男子データ!$A$2:$E$91,4))</f>
        <v>蓬田　光</v>
      </c>
      <c r="K26" s="182" t="str">
        <f>IF($K$28="","",VLOOKUP($K$28,男子データ!$A$2:$E$91,4))</f>
        <v>平田　拓也</v>
      </c>
      <c r="L26" s="177" t="str">
        <f>IF($L$28="","",VLOOKUP($L$28,男子データ!$A$2:$E$91,4))</f>
        <v>青山　颯太</v>
      </c>
      <c r="M26" s="181" t="str">
        <f>IF($M$28="","",VLOOKUP($M$28,男子データ!$A$2:$E$91,4))</f>
        <v>佐藤　匠</v>
      </c>
      <c r="N26" s="176" t="str">
        <f>IF($N$28="","",VLOOKUP($N$28,男子データ!$A$2:$E$91,4))</f>
        <v>山内　颯太</v>
      </c>
      <c r="O26" s="177" t="str">
        <f>IF($O$28="","",VLOOKUP($O$28,男子データ!$A$2:$E$91,4))</f>
        <v>山内　大二郎</v>
      </c>
      <c r="P26" s="178" t="str">
        <f>IF($P$28="","",VLOOKUP($P$28,男子データ!$A$2:$E$91,4))</f>
        <v>浪江　嵩幸</v>
      </c>
      <c r="Q26" s="179" t="str">
        <f>IF($Q$28="","",VLOOKUP($Q$28,男子データ!$A$2:$E$91,4))</f>
        <v>平岡　璃久</v>
      </c>
      <c r="R26" s="177" t="str">
        <f>IF($R$28="","",VLOOKUP($R$28,男子データ!$A$2:$E$91,4))</f>
        <v>財津　広太</v>
      </c>
      <c r="S26" s="180" t="str">
        <f>IF($S$28="","",VLOOKUP($S$28,男子データ!$A$2:$E$91,4))</f>
        <v>高田　晴規</v>
      </c>
      <c r="T26" s="179" t="str">
        <f>IF($T$28="","",VLOOKUP($T$28,男子データ!$A$2:$E$91,4))</f>
        <v>松岡　雅也</v>
      </c>
      <c r="U26" s="177" t="str">
        <f>IF($U$28="","",VLOOKUP($U$28,男子データ!$A$2:$E$91,4))</f>
        <v>伊藤　和馬</v>
      </c>
      <c r="V26" s="180" t="str">
        <f>IF($V$28="","",VLOOKUP($V$28,男子データ!$A$2:$E$91,4))</f>
        <v>竹田　悠人</v>
      </c>
      <c r="W26" s="182" t="str">
        <f>IF($W$28="","",VLOOKUP($W$28,男子データ!$A$2:$E$91,4))</f>
        <v>石山　秀斗</v>
      </c>
      <c r="X26" s="177" t="str">
        <f>IF($X$28="","",VLOOKUP($X$28,男子データ!$A$2:$E$91,4))</f>
        <v>和田　愛大</v>
      </c>
      <c r="Y26" s="181" t="str">
        <f>IF($Y$28="","",VLOOKUP($Y$28,男子データ!$A$2:$E$91,4))</f>
        <v>佐々木　颯太</v>
      </c>
      <c r="Z26" s="176" t="str">
        <f>IF($Z$28="","",VLOOKUP($Z$28,男子データ!$A$2:$E$91,4))</f>
        <v>綾野　皓太</v>
      </c>
      <c r="AA26" s="177" t="str">
        <f>IF($AA$28="","",VLOOKUP($AA$28,男子データ!$A$2:$E$91,4))</f>
        <v>向井　大貴</v>
      </c>
      <c r="AB26" s="178" t="str">
        <f>IF($AB$28="","",VLOOKUP($AB$28,男子データ!$A$2:$E$91,4))</f>
        <v>布施　尚人</v>
      </c>
      <c r="AC26" s="179" t="str">
        <f>IF($AC$28="","",VLOOKUP($AC$28,男子データ!$A$2:$E$91,4))</f>
        <v>奥村　亮介</v>
      </c>
      <c r="AD26" s="177" t="str">
        <f>IF($AD$28="","",VLOOKUP($AD$28,男子データ!$A$2:$E$91,4))</f>
        <v>前多　淳夢</v>
      </c>
      <c r="AE26" s="180" t="str">
        <f>IF($AE$28="","",VLOOKUP($AE$28,男子データ!$A$2:$E$91,4))</f>
        <v>貝森　大和</v>
      </c>
      <c r="AF26" s="179" t="str">
        <f>IF($AF$28="","",VLOOKUP($AF$28,男子データ!$A$2:$E$91,4))</f>
        <v>青木　虹佑</v>
      </c>
      <c r="AG26" s="177" t="str">
        <f>IF($AG$28="","",VLOOKUP($AG$28,男子データ!$A$2:$E$91,4))</f>
        <v>川口　翔真</v>
      </c>
      <c r="AH26" s="180" t="str">
        <f>IF($AH$28="","",VLOOKUP($AH$28,男子データ!$A$2:$E$91,4))</f>
        <v>吉川　蓮</v>
      </c>
      <c r="AI26" s="182" t="str">
        <f>IF($AI$28="","",VLOOKUP($AI$28,男子データ!$A$2:$E$91,4))</f>
        <v>細川　拓真</v>
      </c>
      <c r="AJ26" s="177" t="str">
        <f>IF($AJ$28="","",VLOOKUP($AJ$28,男子データ!$A$2:$E$91,4))</f>
        <v>中村　侑亮</v>
      </c>
      <c r="AK26" s="181" t="str">
        <f>IF($AK$28="","",VLOOKUP($AK$28,男子データ!$A$2:$E$91,4))</f>
        <v>武藤　綾汰</v>
      </c>
      <c r="AL26" s="462" t="s">
        <v>5</v>
      </c>
      <c r="AM26" s="457"/>
      <c r="AN26" s="3" ph="1"/>
      <c r="AP26" s="3" ph="1"/>
      <c r="AQ26" s="3" ph="1"/>
      <c r="AX26" s="3" ph="1"/>
      <c r="AY26" s="3" ph="1"/>
      <c r="AZ26" s="3" ph="1"/>
      <c r="BA26" s="3" ph="1"/>
      <c r="BB26" s="3" ph="1"/>
      <c r="BC26" s="3" ph="1"/>
      <c r="BD26" s="3" ph="1"/>
      <c r="BE26" s="3" ph="1"/>
      <c r="BF26" s="3" ph="1"/>
      <c r="BG26" s="3" ph="1"/>
      <c r="BH26" s="3" ph="1"/>
      <c r="BI26" s="3" ph="1"/>
      <c r="BJ26" s="3" ph="1"/>
      <c r="BK26" s="3" ph="1"/>
      <c r="BL26" s="3" ph="1"/>
      <c r="BM26" s="3" ph="1"/>
      <c r="BN26" s="3" ph="1"/>
      <c r="BO26" s="3" ph="1"/>
      <c r="BP26" s="3" ph="1"/>
      <c r="BQ26" s="3" ph="1"/>
      <c r="BR26" s="3" ph="1"/>
      <c r="BS26" s="3" ph="1"/>
      <c r="BT26" s="3" ph="1"/>
      <c r="BU26" s="3" ph="1"/>
      <c r="BV26" s="3" ph="1"/>
      <c r="BW26" s="3" ph="1"/>
      <c r="BX26" s="3" ph="1"/>
      <c r="BY26" s="3" ph="1"/>
      <c r="CB26" s="3" ph="1"/>
    </row>
    <row r="27" spans="1:80" ht="26.25" customHeight="1">
      <c r="A27" s="108"/>
      <c r="B27" s="176" t="str">
        <f>IF($B$28="","",VLOOKUP($B$28,男子データ!$A$2:$E$91,2))</f>
        <v>足寄</v>
      </c>
      <c r="C27" s="177" t="str">
        <f>IF($C$28="","",VLOOKUP($C$28,男子データ!$A$2:$E$91,2))</f>
        <v>足寄</v>
      </c>
      <c r="D27" s="178" t="str">
        <f>IF($D$28="","",VLOOKUP($D$28,男子データ!$A$2:$E$91,2))</f>
        <v>足寄</v>
      </c>
      <c r="E27" s="179" t="str">
        <f>IF($E$28="","",VLOOKUP($E$28,男子データ!$A$2:$E$91,2))</f>
        <v>足寄</v>
      </c>
      <c r="F27" s="177" t="str">
        <f>IF($F$28="","",VLOOKUP($F$28,男子データ!$A$2:$E$91,2))</f>
        <v>足寄</v>
      </c>
      <c r="G27" s="180" t="str">
        <f>IF($G$28="","",VLOOKUP($G$28,男子データ!$A$2:$E$91,2))</f>
        <v>北</v>
      </c>
      <c r="H27" s="179" t="str">
        <f>IF($H$28="","",VLOOKUP($H$28,男子データ!$A$2:$E$91,2))</f>
        <v>清水</v>
      </c>
      <c r="I27" s="177" t="str">
        <f>IF($I$28="","",VLOOKUP($I$28,男子データ!$A$2:$E$91,2))</f>
        <v>清水</v>
      </c>
      <c r="J27" s="180" t="str">
        <f>IF($J$28="","",VLOOKUP($J$28,男子データ!$A$2:$E$91,2))</f>
        <v>清水</v>
      </c>
      <c r="K27" s="182" t="str">
        <f>IF($K$28="","",VLOOKUP($K$28,男子データ!$A$2:$E$91,2))</f>
        <v>清水</v>
      </c>
      <c r="L27" s="177" t="str">
        <f>IF($L$28="","",VLOOKUP($L$28,男子データ!$A$2:$E$91,2))</f>
        <v>緑陽</v>
      </c>
      <c r="M27" s="181" t="str">
        <f>IF($M$28="","",VLOOKUP($M$28,男子データ!$A$2:$E$91,2))</f>
        <v>緑陽</v>
      </c>
      <c r="N27" s="176" t="str">
        <f>IF($N$28="","",VLOOKUP($N$28,男子データ!$A$2:$E$91,2))</f>
        <v>緑陽</v>
      </c>
      <c r="O27" s="177" t="str">
        <f>IF($O$28="","",VLOOKUP($O$28,男子データ!$A$2:$E$91,2))</f>
        <v>緑陽</v>
      </c>
      <c r="P27" s="178" t="str">
        <f>IF($P$28="","",VLOOKUP($P$28,男子データ!$A$2:$E$91,2))</f>
        <v>緑陽</v>
      </c>
      <c r="Q27" s="179" t="str">
        <f>IF($Q$28="","",VLOOKUP($Q$28,男子データ!$A$2:$E$91,2))</f>
        <v>大谷</v>
      </c>
      <c r="R27" s="177" t="str">
        <f>IF($R$28="","",VLOOKUP($R$28,男子データ!$A$2:$E$91,2))</f>
        <v>大谷</v>
      </c>
      <c r="S27" s="180" t="str">
        <f>IF($S$28="","",VLOOKUP($S$28,男子データ!$A$2:$E$91,2))</f>
        <v>大谷</v>
      </c>
      <c r="T27" s="179" t="str">
        <f>IF($T$28="","",VLOOKUP($T$28,男子データ!$A$2:$E$91,2))</f>
        <v>大谷</v>
      </c>
      <c r="U27" s="177" t="str">
        <f>IF($U$28="","",VLOOKUP($U$28,男子データ!$A$2:$E$91,2))</f>
        <v>大谷</v>
      </c>
      <c r="V27" s="180" t="str">
        <f>IF($V$28="","",VLOOKUP($V$28,男子データ!$A$2:$E$91,2))</f>
        <v>大谷</v>
      </c>
      <c r="W27" s="182" t="str">
        <f>IF($W$28="","",VLOOKUP($W$28,男子データ!$A$2:$E$91,2))</f>
        <v>大谷</v>
      </c>
      <c r="X27" s="177" t="str">
        <f>IF($X$28="","",VLOOKUP($X$28,男子データ!$A$2:$E$91,2))</f>
        <v>大谷</v>
      </c>
      <c r="Y27" s="181" t="str">
        <f>IF($Y$28="","",VLOOKUP($Y$28,男子データ!$A$2:$E$91,2))</f>
        <v>本別</v>
      </c>
      <c r="Z27" s="176" t="str">
        <f>IF($Z$28="","",VLOOKUP($Z$28,男子データ!$A$2:$E$91,2))</f>
        <v>本別</v>
      </c>
      <c r="AA27" s="177" t="str">
        <f>IF($AA$28="","",VLOOKUP($AA$28,男子データ!$A$2:$E$91,2))</f>
        <v>本別</v>
      </c>
      <c r="AB27" s="178" t="str">
        <f>IF($AB$28="","",VLOOKUP($AB$28,男子データ!$A$2:$E$91,2))</f>
        <v>本別</v>
      </c>
      <c r="AC27" s="179" t="str">
        <f>IF($AC$28="","",VLOOKUP($AC$28,男子データ!$A$2:$E$91,2))</f>
        <v>本別</v>
      </c>
      <c r="AD27" s="177" t="str">
        <f>IF($AD$28="","",VLOOKUP($AD$28,男子データ!$A$2:$E$91,2))</f>
        <v>池田</v>
      </c>
      <c r="AE27" s="180" t="str">
        <f>IF($AE$28="","",VLOOKUP($AE$28,男子データ!$A$2:$E$91,2))</f>
        <v>池田</v>
      </c>
      <c r="AF27" s="179" t="str">
        <f>IF($AF$28="","",VLOOKUP($AF$28,男子データ!$A$2:$E$91,2))</f>
        <v>池田</v>
      </c>
      <c r="AG27" s="177" t="str">
        <f>IF($AG$28="","",VLOOKUP($AG$28,男子データ!$A$2:$E$91,2))</f>
        <v>池田</v>
      </c>
      <c r="AH27" s="180" t="str">
        <f>IF($AH$28="","",VLOOKUP($AH$28,男子データ!$A$2:$E$91,2))</f>
        <v>南商業</v>
      </c>
      <c r="AI27" s="182" t="str">
        <f>IF($AI$28="","",VLOOKUP($AI$28,男子データ!$A$2:$E$91,2))</f>
        <v>南商業</v>
      </c>
      <c r="AJ27" s="177" t="str">
        <f>IF($AJ$28="","",VLOOKUP($AJ$28,男子データ!$A$2:$E$91,2))</f>
        <v>南商業</v>
      </c>
      <c r="AK27" s="181" t="str">
        <f>IF($AK$28="","",VLOOKUP($AK$28,男子データ!$A$2:$E$91,2))</f>
        <v>南商業</v>
      </c>
      <c r="AL27" s="434" t="s">
        <v>3</v>
      </c>
      <c r="AM27" s="437"/>
    </row>
    <row r="28" spans="1:80" ht="15" customHeight="1">
      <c r="A28" s="108"/>
      <c r="B28" s="137">
        <v>36</v>
      </c>
      <c r="C28" s="138">
        <v>35</v>
      </c>
      <c r="D28" s="139">
        <v>34</v>
      </c>
      <c r="E28" s="140">
        <v>33</v>
      </c>
      <c r="F28" s="138">
        <v>32</v>
      </c>
      <c r="G28" s="141">
        <v>31</v>
      </c>
      <c r="H28" s="142">
        <v>30</v>
      </c>
      <c r="I28" s="138">
        <v>29</v>
      </c>
      <c r="J28" s="141">
        <v>28</v>
      </c>
      <c r="K28" s="142">
        <v>27</v>
      </c>
      <c r="L28" s="138">
        <v>26</v>
      </c>
      <c r="M28" s="143">
        <v>25</v>
      </c>
      <c r="N28" s="137">
        <v>24</v>
      </c>
      <c r="O28" s="138">
        <v>23</v>
      </c>
      <c r="P28" s="139">
        <v>22</v>
      </c>
      <c r="Q28" s="140">
        <v>21</v>
      </c>
      <c r="R28" s="138">
        <v>20</v>
      </c>
      <c r="S28" s="141">
        <v>19</v>
      </c>
      <c r="T28" s="140">
        <v>18</v>
      </c>
      <c r="U28" s="138">
        <v>17</v>
      </c>
      <c r="V28" s="141">
        <v>16</v>
      </c>
      <c r="W28" s="142">
        <v>15</v>
      </c>
      <c r="X28" s="138">
        <v>14</v>
      </c>
      <c r="Y28" s="143">
        <v>13</v>
      </c>
      <c r="Z28" s="137">
        <v>12</v>
      </c>
      <c r="AA28" s="138">
        <v>11</v>
      </c>
      <c r="AB28" s="139">
        <v>10</v>
      </c>
      <c r="AC28" s="140">
        <v>9</v>
      </c>
      <c r="AD28" s="138">
        <v>8</v>
      </c>
      <c r="AE28" s="141">
        <v>7</v>
      </c>
      <c r="AF28" s="140">
        <v>6</v>
      </c>
      <c r="AG28" s="138">
        <v>5</v>
      </c>
      <c r="AH28" s="141">
        <v>4</v>
      </c>
      <c r="AI28" s="142">
        <v>3</v>
      </c>
      <c r="AJ28" s="138">
        <v>2</v>
      </c>
      <c r="AK28" s="143">
        <v>1</v>
      </c>
      <c r="AL28" s="436" t="s">
        <v>1</v>
      </c>
      <c r="AM28" s="440"/>
    </row>
    <row r="29" spans="1:80" ht="15" customHeight="1">
      <c r="A29" s="108"/>
      <c r="B29" s="433" t="s">
        <v>267</v>
      </c>
      <c r="C29" s="434"/>
      <c r="D29" s="434"/>
      <c r="E29" s="435" t="s">
        <v>266</v>
      </c>
      <c r="F29" s="434"/>
      <c r="G29" s="436"/>
      <c r="H29" s="435" t="s">
        <v>265</v>
      </c>
      <c r="I29" s="434"/>
      <c r="J29" s="436"/>
      <c r="K29" s="434" t="s">
        <v>264</v>
      </c>
      <c r="L29" s="434"/>
      <c r="M29" s="437"/>
      <c r="N29" s="433" t="s">
        <v>267</v>
      </c>
      <c r="O29" s="434"/>
      <c r="P29" s="434"/>
      <c r="Q29" s="435" t="s">
        <v>266</v>
      </c>
      <c r="R29" s="434"/>
      <c r="S29" s="436"/>
      <c r="T29" s="435" t="s">
        <v>265</v>
      </c>
      <c r="U29" s="434"/>
      <c r="V29" s="436"/>
      <c r="W29" s="434" t="s">
        <v>264</v>
      </c>
      <c r="X29" s="434"/>
      <c r="Y29" s="437"/>
      <c r="Z29" s="433" t="s">
        <v>267</v>
      </c>
      <c r="AA29" s="434"/>
      <c r="AB29" s="434"/>
      <c r="AC29" s="435" t="s">
        <v>266</v>
      </c>
      <c r="AD29" s="434"/>
      <c r="AE29" s="436"/>
      <c r="AF29" s="435" t="s">
        <v>265</v>
      </c>
      <c r="AG29" s="434"/>
      <c r="AH29" s="436"/>
      <c r="AI29" s="435" t="s">
        <v>264</v>
      </c>
      <c r="AJ29" s="434"/>
      <c r="AK29" s="437"/>
      <c r="AL29" s="436" t="s">
        <v>7</v>
      </c>
      <c r="AM29" s="440"/>
    </row>
    <row r="30" spans="1:80" ht="15" customHeight="1" thickBot="1">
      <c r="A30" s="108"/>
      <c r="B30" s="450">
        <v>3</v>
      </c>
      <c r="C30" s="451"/>
      <c r="D30" s="451"/>
      <c r="E30" s="451"/>
      <c r="F30" s="451"/>
      <c r="G30" s="451"/>
      <c r="H30" s="451"/>
      <c r="I30" s="451"/>
      <c r="J30" s="451"/>
      <c r="K30" s="451"/>
      <c r="L30" s="451"/>
      <c r="M30" s="452"/>
      <c r="N30" s="450">
        <v>2</v>
      </c>
      <c r="O30" s="451"/>
      <c r="P30" s="451"/>
      <c r="Q30" s="451"/>
      <c r="R30" s="451"/>
      <c r="S30" s="451"/>
      <c r="T30" s="451"/>
      <c r="U30" s="451"/>
      <c r="V30" s="451"/>
      <c r="W30" s="451"/>
      <c r="X30" s="451"/>
      <c r="Y30" s="452"/>
      <c r="Z30" s="450">
        <v>1</v>
      </c>
      <c r="AA30" s="451"/>
      <c r="AB30" s="451"/>
      <c r="AC30" s="451"/>
      <c r="AD30" s="451"/>
      <c r="AE30" s="451"/>
      <c r="AF30" s="451"/>
      <c r="AG30" s="451"/>
      <c r="AH30" s="451"/>
      <c r="AI30" s="451"/>
      <c r="AJ30" s="451"/>
      <c r="AK30" s="452"/>
      <c r="AL30" s="451" t="s">
        <v>223</v>
      </c>
      <c r="AM30" s="452"/>
    </row>
    <row r="33" ht="24.75" customHeight="1"/>
    <row r="55" spans="2:40" ht="15" customHeight="1">
      <c r="B55" s="3" ph="1"/>
      <c r="C55" s="3" ph="1"/>
      <c r="D55" s="3" ph="1"/>
      <c r="E55" s="3" ph="1"/>
      <c r="F55" s="3" ph="1"/>
      <c r="G55" s="3" ph="1"/>
      <c r="H55" s="3" ph="1"/>
      <c r="I55" s="3" ph="1"/>
      <c r="J55" s="3" ph="1"/>
      <c r="K55" s="3" ph="1"/>
      <c r="L55" s="3" ph="1"/>
      <c r="M55" s="3" ph="1"/>
      <c r="N55" s="3" ph="1"/>
      <c r="O55" s="3" ph="1"/>
      <c r="P55" s="3" ph="1"/>
      <c r="Q55" s="3" ph="1"/>
      <c r="R55" s="3" ph="1"/>
      <c r="S55" s="3" ph="1"/>
      <c r="T55" s="3" ph="1"/>
      <c r="U55" s="3" ph="1"/>
      <c r="V55" s="3" ph="1"/>
      <c r="W55" s="3" ph="1"/>
      <c r="X55" s="3" ph="1"/>
      <c r="Y55" s="3" ph="1"/>
      <c r="Z55" s="3" ph="1"/>
      <c r="AA55" s="3" ph="1"/>
      <c r="AB55" s="3" ph="1"/>
      <c r="AC55" s="3" ph="1"/>
      <c r="AD55" s="3" ph="1"/>
      <c r="AE55" s="3" ph="1"/>
      <c r="AF55" s="3" ph="1"/>
      <c r="AG55" s="3" ph="1"/>
      <c r="AH55" s="3" ph="1"/>
      <c r="AI55" s="3" ph="1"/>
      <c r="AJ55" s="3" ph="1"/>
      <c r="AK55" s="3" ph="1"/>
      <c r="AN55" s="3" ph="1"/>
    </row>
  </sheetData>
  <mergeCells count="30">
    <mergeCell ref="B30:M30"/>
    <mergeCell ref="AL30:AM30"/>
    <mergeCell ref="AL28:AM28"/>
    <mergeCell ref="AL29:AM29"/>
    <mergeCell ref="B29:D29"/>
    <mergeCell ref="E29:G29"/>
    <mergeCell ref="H29:J29"/>
    <mergeCell ref="K29:M29"/>
    <mergeCell ref="AC29:AE29"/>
    <mergeCell ref="AF29:AH29"/>
    <mergeCell ref="AI29:AK29"/>
    <mergeCell ref="N29:P29"/>
    <mergeCell ref="Q29:S29"/>
    <mergeCell ref="T29:V29"/>
    <mergeCell ref="W29:Y29"/>
    <mergeCell ref="N30:Y30"/>
    <mergeCell ref="Z30:AK30"/>
    <mergeCell ref="AL27:AM27"/>
    <mergeCell ref="AL3:AM3"/>
    <mergeCell ref="AL4:AM8"/>
    <mergeCell ref="AL9:AM9"/>
    <mergeCell ref="AL10:AM10"/>
    <mergeCell ref="AM11:AM14"/>
    <mergeCell ref="AL15:AM15"/>
    <mergeCell ref="AM16:AM19"/>
    <mergeCell ref="AL20:AM20"/>
    <mergeCell ref="AM21:AM24"/>
    <mergeCell ref="AL25:AM25"/>
    <mergeCell ref="AL26:AM26"/>
    <mergeCell ref="Z29:AB29"/>
  </mergeCells>
  <phoneticPr fontId="1"/>
  <conditionalFormatting sqref="B3:AK3">
    <cfRule type="cellIs" dxfId="11" priority="1" operator="equal">
      <formula>3</formula>
    </cfRule>
    <cfRule type="cellIs" dxfId="10" priority="2" operator="between">
      <formula>4</formula>
      <formula>6</formula>
    </cfRule>
    <cfRule type="cellIs" dxfId="9" priority="3" operator="equal">
      <formula>2</formula>
    </cfRule>
    <cfRule type="cellIs" dxfId="8" priority="4" operator="equal">
      <formula>1</formula>
    </cfRule>
  </conditionalFormatting>
  <dataValidations count="1">
    <dataValidation type="list" allowBlank="1" showInputMessage="1" showErrorMessage="1" sqref="B16:AK19 B4:AK8 B11:AK14 B21:AK24">
      <formula1>"○,×"</formula1>
    </dataValidation>
  </dataValidations>
  <printOptions horizontalCentered="1" verticalCentered="1"/>
  <pageMargins left="0.59055118110236227" right="0.59055118110236227" top="0.78740157480314965" bottom="0.78740157480314965" header="0.31496062992125984" footer="0.31496062992125984"/>
  <pageSetup paperSize="9" scale="98" orientation="landscape" horizontalDpi="4294967293" r:id="rId1"/>
  <headerFooter>
    <oddFooter>&amp;C９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50"/>
  <sheetViews>
    <sheetView showGridLines="0" topLeftCell="A4" zoomScale="80" zoomScaleNormal="80" zoomScaleSheetLayoutView="110" zoomScalePageLayoutView="80" workbookViewId="0">
      <selection activeCell="AK24" sqref="AK24"/>
    </sheetView>
  </sheetViews>
  <sheetFormatPr defaultRowHeight="15" customHeight="1"/>
  <cols>
    <col min="1" max="1" width="6.140625" style="3" customWidth="1"/>
    <col min="2" max="2" width="3.42578125" style="3" customWidth="1"/>
    <col min="3" max="37" width="3.5703125" style="3" customWidth="1"/>
    <col min="38" max="41" width="3.42578125" style="3"/>
    <col min="42" max="42" width="3.42578125" style="3" customWidth="1"/>
    <col min="43" max="77" width="3.5703125" style="3" customWidth="1"/>
    <col min="78" max="16384" width="9.140625" style="3"/>
  </cols>
  <sheetData>
    <row r="1" spans="1:40" ht="17.25" customHeight="1">
      <c r="A1" s="184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</row>
    <row r="2" spans="1:40" ht="15" customHeight="1" thickBo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</row>
    <row r="3" spans="1:40" ht="18.75" customHeight="1">
      <c r="A3" s="108"/>
      <c r="B3" s="109" t="str">
        <f>IF(B$28="","",VLOOKUP(B$28,男子データ!$A$2:$G$91,7))</f>
        <v/>
      </c>
      <c r="C3" s="110" t="str">
        <f>IF(C$28="","",VLOOKUP(C$28,男子データ!$A$2:$G$91,7))</f>
        <v/>
      </c>
      <c r="D3" s="113" t="str">
        <f>IF(D$28="","",VLOOKUP(D$28,男子データ!$A$2:$G$91,7))</f>
        <v/>
      </c>
      <c r="E3" s="112" t="str">
        <f>IF(E$28="","",VLOOKUP(E$28,男子データ!$A$2:$G$91,7))</f>
        <v/>
      </c>
      <c r="F3" s="110" t="str">
        <f>IF(F$28="","",VLOOKUP(F$28,男子データ!$A$2:$G$91,7))</f>
        <v/>
      </c>
      <c r="G3" s="113" t="str">
        <f>IF(G$28="","",VLOOKUP(G$28,男子データ!$A$2:$G$91,7))</f>
        <v/>
      </c>
      <c r="H3" s="112" t="str">
        <f>IF(H$28="","",VLOOKUP(H$28,男子データ!$A$2:$G$91,7))</f>
        <v/>
      </c>
      <c r="I3" s="110" t="str">
        <f>IF(I$28="","",VLOOKUP(I$28,男子データ!$A$2:$G$91,7))</f>
        <v/>
      </c>
      <c r="J3" s="113" t="str">
        <f>IF(J$28="","",VLOOKUP(J$28,男子データ!$A$2:$G$91,7))</f>
        <v/>
      </c>
      <c r="K3" s="112" t="str">
        <f>IF(K$28="","",VLOOKUP(K$28,男子データ!$A$2:$G$91,7))</f>
        <v/>
      </c>
      <c r="L3" s="110" t="str">
        <f>IF(L$28="","",VLOOKUP(L$28,男子データ!$A$2:$G$91,7))</f>
        <v/>
      </c>
      <c r="M3" s="115" t="str">
        <f>IF(M$28="","",VLOOKUP(M$28,男子データ!$A$2:$G$91,7))</f>
        <v/>
      </c>
      <c r="N3" s="109" t="str">
        <f>IF(N$28="","",VLOOKUP(N$28,男子データ!$A$2:$G$91,7))</f>
        <v/>
      </c>
      <c r="O3" s="110" t="str">
        <f>IF(O$28="","",VLOOKUP(O$28,男子データ!$A$2:$G$91,7))</f>
        <v/>
      </c>
      <c r="P3" s="113" t="str">
        <f>IF(P$28="","",VLOOKUP(P$28,男子データ!$A$2:$G$91,7))</f>
        <v/>
      </c>
      <c r="Q3" s="112" t="str">
        <f>IF(Q$28="","",VLOOKUP(Q$28,男子データ!$A$2:$G$91,7))</f>
        <v/>
      </c>
      <c r="R3" s="110" t="str">
        <f>IF(R$28="","",VLOOKUP(R$28,男子データ!$A$2:$G$91,7))</f>
        <v/>
      </c>
      <c r="S3" s="113" t="str">
        <f>IF(S$28="","",VLOOKUP(S$28,男子データ!$A$2:$G$91,7))</f>
        <v/>
      </c>
      <c r="T3" s="112" t="str">
        <f>IF(T$28="","",VLOOKUP(T$28,男子データ!$A$2:$G$91,7))</f>
        <v/>
      </c>
      <c r="U3" s="110" t="str">
        <f>IF(U$28="","",VLOOKUP(U$28,男子データ!$A$2:$G$91,7))</f>
        <v/>
      </c>
      <c r="V3" s="113" t="str">
        <f>IF(V$28="","",VLOOKUP(V$28,男子データ!$A$2:$G$91,7))</f>
        <v/>
      </c>
      <c r="W3" s="112" t="str">
        <f>IF(W$28="","",VLOOKUP(W$28,男子データ!$A$2:$G$91,7))</f>
        <v/>
      </c>
      <c r="X3" s="110" t="str">
        <f>IF(X$28="","",VLOOKUP(X$28,男子データ!$A$2:$G$91,7))</f>
        <v/>
      </c>
      <c r="Y3" s="115" t="str">
        <f>IF(Y$28="","",VLOOKUP(Y$28,男子データ!$A$2:$G$91,7))</f>
        <v/>
      </c>
      <c r="Z3" s="109" t="str">
        <f>IF(Z$28="","",VLOOKUP(Z$28,男子データ!$A$2:$G$91,7))</f>
        <v/>
      </c>
      <c r="AA3" s="110" t="str">
        <f>IF(AA$28="","",VLOOKUP(AA$28,男子データ!$A$2:$G$91,7))</f>
        <v/>
      </c>
      <c r="AB3" s="113" t="str">
        <f>IF(AB$28="","",VLOOKUP(AB$28,男子データ!$A$2:$G$91,7))</f>
        <v/>
      </c>
      <c r="AC3" s="112" t="str">
        <f>IF(AC$28="","",VLOOKUP(AC$28,男子データ!$A$2:$G$91,7))</f>
        <v/>
      </c>
      <c r="AD3" s="110" t="str">
        <f>IF(AD$28="","",VLOOKUP(AD$28,男子データ!$A$2:$G$91,7))</f>
        <v/>
      </c>
      <c r="AE3" s="113" t="str">
        <f>IF(AE$28="","",VLOOKUP(AE$28,男子データ!$A$2:$G$91,7))</f>
        <v/>
      </c>
      <c r="AF3" s="112" t="str">
        <f>IF(AF$28="","",VLOOKUP(AF$28,男子データ!$A$2:$G$91,7))</f>
        <v/>
      </c>
      <c r="AG3" s="110" t="str">
        <f>IF(AG$28="","",VLOOKUP(AG$28,男子データ!$A$2:$G$91,7))</f>
        <v/>
      </c>
      <c r="AH3" s="113" t="str">
        <f>IF(AH$28="","",VLOOKUP(AH$28,男子データ!$A$2:$G$91,7))</f>
        <v/>
      </c>
      <c r="AI3" s="112" t="str">
        <f>IF(AI$28="","",VLOOKUP(AI$28,男子データ!$A$2:$G$91,7))</f>
        <v/>
      </c>
      <c r="AJ3" s="110" t="str">
        <f>IF(AJ$28="","",VLOOKUP(AJ$28,男子データ!$A$2:$G$91,7))</f>
        <v/>
      </c>
      <c r="AK3" s="115" t="str">
        <f>IF(AK$28="","",VLOOKUP(AK$28,男子データ!$A$2:$G$91,7))</f>
        <v/>
      </c>
      <c r="AL3" s="442" t="s">
        <v>2</v>
      </c>
      <c r="AM3" s="443"/>
      <c r="AN3" s="108"/>
    </row>
    <row r="4" spans="1:40" ht="15" customHeight="1">
      <c r="A4" s="108"/>
      <c r="B4" s="116"/>
      <c r="C4" s="117"/>
      <c r="D4" s="118"/>
      <c r="E4" s="119"/>
      <c r="F4" s="117"/>
      <c r="G4" s="120"/>
      <c r="H4" s="121"/>
      <c r="I4" s="117"/>
      <c r="J4" s="120"/>
      <c r="K4" s="121"/>
      <c r="L4" s="117"/>
      <c r="M4" s="122"/>
      <c r="N4" s="116"/>
      <c r="O4" s="117"/>
      <c r="P4" s="118"/>
      <c r="Q4" s="119"/>
      <c r="R4" s="117"/>
      <c r="S4" s="120"/>
      <c r="T4" s="121"/>
      <c r="U4" s="117"/>
      <c r="V4" s="120"/>
      <c r="W4" s="121"/>
      <c r="X4" s="117"/>
      <c r="Y4" s="122"/>
      <c r="Z4" s="116"/>
      <c r="AA4" s="117"/>
      <c r="AB4" s="118"/>
      <c r="AC4" s="119"/>
      <c r="AD4" s="117"/>
      <c r="AE4" s="120"/>
      <c r="AF4" s="121"/>
      <c r="AG4" s="117"/>
      <c r="AH4" s="118"/>
      <c r="AI4" s="119"/>
      <c r="AJ4" s="117"/>
      <c r="AK4" s="122"/>
      <c r="AL4" s="444" t="s">
        <v>184</v>
      </c>
      <c r="AM4" s="445"/>
      <c r="AN4" s="108"/>
    </row>
    <row r="5" spans="1:40" ht="15" customHeight="1">
      <c r="A5" s="108"/>
      <c r="B5" s="123"/>
      <c r="C5" s="124"/>
      <c r="D5" s="125"/>
      <c r="E5" s="126"/>
      <c r="F5" s="124"/>
      <c r="G5" s="127"/>
      <c r="H5" s="128"/>
      <c r="I5" s="124"/>
      <c r="J5" s="127"/>
      <c r="K5" s="128"/>
      <c r="L5" s="124"/>
      <c r="M5" s="129"/>
      <c r="N5" s="123"/>
      <c r="O5" s="124"/>
      <c r="P5" s="125"/>
      <c r="Q5" s="126"/>
      <c r="R5" s="124"/>
      <c r="S5" s="127"/>
      <c r="T5" s="128"/>
      <c r="U5" s="124"/>
      <c r="V5" s="127"/>
      <c r="W5" s="128"/>
      <c r="X5" s="124"/>
      <c r="Y5" s="129"/>
      <c r="Z5" s="123"/>
      <c r="AA5" s="124"/>
      <c r="AB5" s="125"/>
      <c r="AC5" s="126"/>
      <c r="AD5" s="124"/>
      <c r="AE5" s="127"/>
      <c r="AF5" s="128"/>
      <c r="AG5" s="124"/>
      <c r="AH5" s="125"/>
      <c r="AI5" s="126"/>
      <c r="AJ5" s="124"/>
      <c r="AK5" s="129"/>
      <c r="AL5" s="446"/>
      <c r="AM5" s="447"/>
      <c r="AN5" s="108"/>
    </row>
    <row r="6" spans="1:40" ht="15" customHeight="1">
      <c r="A6" s="108"/>
      <c r="B6" s="123"/>
      <c r="C6" s="124"/>
      <c r="D6" s="125"/>
      <c r="E6" s="126"/>
      <c r="F6" s="124"/>
      <c r="G6" s="127"/>
      <c r="H6" s="128"/>
      <c r="I6" s="124"/>
      <c r="J6" s="127"/>
      <c r="K6" s="128"/>
      <c r="L6" s="124"/>
      <c r="M6" s="129"/>
      <c r="N6" s="123"/>
      <c r="O6" s="124"/>
      <c r="P6" s="125"/>
      <c r="Q6" s="126"/>
      <c r="R6" s="124"/>
      <c r="S6" s="127"/>
      <c r="T6" s="128"/>
      <c r="U6" s="124"/>
      <c r="V6" s="127"/>
      <c r="W6" s="128"/>
      <c r="X6" s="124"/>
      <c r="Y6" s="129"/>
      <c r="Z6" s="123"/>
      <c r="AA6" s="124"/>
      <c r="AB6" s="125"/>
      <c r="AC6" s="126"/>
      <c r="AD6" s="124"/>
      <c r="AE6" s="127"/>
      <c r="AF6" s="128"/>
      <c r="AG6" s="124"/>
      <c r="AH6" s="125"/>
      <c r="AI6" s="126"/>
      <c r="AJ6" s="124"/>
      <c r="AK6" s="129"/>
      <c r="AL6" s="446"/>
      <c r="AM6" s="447"/>
      <c r="AN6" s="108"/>
    </row>
    <row r="7" spans="1:40" ht="15" customHeight="1">
      <c r="A7" s="108"/>
      <c r="B7" s="123"/>
      <c r="C7" s="124"/>
      <c r="D7" s="125"/>
      <c r="E7" s="126"/>
      <c r="F7" s="124"/>
      <c r="G7" s="127"/>
      <c r="H7" s="128"/>
      <c r="I7" s="124"/>
      <c r="J7" s="127"/>
      <c r="K7" s="128"/>
      <c r="L7" s="124"/>
      <c r="M7" s="129"/>
      <c r="N7" s="123"/>
      <c r="O7" s="124"/>
      <c r="P7" s="125"/>
      <c r="Q7" s="126"/>
      <c r="R7" s="124"/>
      <c r="S7" s="127"/>
      <c r="T7" s="128"/>
      <c r="U7" s="124"/>
      <c r="V7" s="127"/>
      <c r="W7" s="128"/>
      <c r="X7" s="124"/>
      <c r="Y7" s="129"/>
      <c r="Z7" s="123"/>
      <c r="AA7" s="124"/>
      <c r="AB7" s="125"/>
      <c r="AC7" s="126"/>
      <c r="AD7" s="124"/>
      <c r="AE7" s="127"/>
      <c r="AF7" s="128"/>
      <c r="AG7" s="124"/>
      <c r="AH7" s="125"/>
      <c r="AI7" s="126"/>
      <c r="AJ7" s="124"/>
      <c r="AK7" s="129"/>
      <c r="AL7" s="446"/>
      <c r="AM7" s="447"/>
      <c r="AN7" s="108"/>
    </row>
    <row r="8" spans="1:40" ht="15" customHeight="1">
      <c r="A8" s="108"/>
      <c r="B8" s="130"/>
      <c r="C8" s="131"/>
      <c r="D8" s="132"/>
      <c r="E8" s="133"/>
      <c r="F8" s="131"/>
      <c r="G8" s="134"/>
      <c r="H8" s="135"/>
      <c r="I8" s="131"/>
      <c r="J8" s="134"/>
      <c r="K8" s="135"/>
      <c r="L8" s="131"/>
      <c r="M8" s="136"/>
      <c r="N8" s="130"/>
      <c r="O8" s="131"/>
      <c r="P8" s="132"/>
      <c r="Q8" s="133"/>
      <c r="R8" s="131"/>
      <c r="S8" s="134"/>
      <c r="T8" s="135"/>
      <c r="U8" s="131"/>
      <c r="V8" s="134"/>
      <c r="W8" s="135"/>
      <c r="X8" s="131"/>
      <c r="Y8" s="136"/>
      <c r="Z8" s="130"/>
      <c r="AA8" s="131"/>
      <c r="AB8" s="132"/>
      <c r="AC8" s="133"/>
      <c r="AD8" s="131"/>
      <c r="AE8" s="134"/>
      <c r="AF8" s="135"/>
      <c r="AG8" s="131"/>
      <c r="AH8" s="132"/>
      <c r="AI8" s="133"/>
      <c r="AJ8" s="131"/>
      <c r="AK8" s="136"/>
      <c r="AL8" s="448"/>
      <c r="AM8" s="449"/>
      <c r="AN8" s="108"/>
    </row>
    <row r="9" spans="1:40" ht="18.75" customHeight="1">
      <c r="A9" s="108"/>
      <c r="B9" s="137" t="str">
        <f t="shared" ref="B9:M9" si="0">IF(B24="","",COUNTIF(B11:B24,"○"))</f>
        <v/>
      </c>
      <c r="C9" s="138" t="str">
        <f t="shared" si="0"/>
        <v/>
      </c>
      <c r="D9" s="139" t="str">
        <f t="shared" si="0"/>
        <v/>
      </c>
      <c r="E9" s="140" t="str">
        <f t="shared" si="0"/>
        <v/>
      </c>
      <c r="F9" s="138" t="str">
        <f t="shared" si="0"/>
        <v/>
      </c>
      <c r="G9" s="141" t="str">
        <f t="shared" si="0"/>
        <v/>
      </c>
      <c r="H9" s="142" t="str">
        <f t="shared" si="0"/>
        <v/>
      </c>
      <c r="I9" s="138" t="str">
        <f t="shared" si="0"/>
        <v/>
      </c>
      <c r="J9" s="141" t="str">
        <f t="shared" si="0"/>
        <v/>
      </c>
      <c r="K9" s="142" t="str">
        <f t="shared" si="0"/>
        <v/>
      </c>
      <c r="L9" s="138" t="str">
        <f t="shared" si="0"/>
        <v/>
      </c>
      <c r="M9" s="143" t="str">
        <f t="shared" si="0"/>
        <v/>
      </c>
      <c r="N9" s="137" t="str">
        <f t="shared" ref="N9:Y9" si="1">IF(N24="","",COUNTIF(N11:N24,"○"))</f>
        <v/>
      </c>
      <c r="O9" s="138" t="str">
        <f t="shared" si="1"/>
        <v/>
      </c>
      <c r="P9" s="139" t="str">
        <f t="shared" si="1"/>
        <v/>
      </c>
      <c r="Q9" s="140" t="str">
        <f t="shared" si="1"/>
        <v/>
      </c>
      <c r="R9" s="138" t="str">
        <f t="shared" si="1"/>
        <v/>
      </c>
      <c r="S9" s="141" t="str">
        <f t="shared" si="1"/>
        <v/>
      </c>
      <c r="T9" s="142" t="str">
        <f t="shared" si="1"/>
        <v/>
      </c>
      <c r="U9" s="138" t="str">
        <f t="shared" si="1"/>
        <v/>
      </c>
      <c r="V9" s="141" t="str">
        <f t="shared" si="1"/>
        <v/>
      </c>
      <c r="W9" s="142" t="str">
        <f t="shared" si="1"/>
        <v/>
      </c>
      <c r="X9" s="138" t="str">
        <f t="shared" si="1"/>
        <v/>
      </c>
      <c r="Y9" s="143" t="str">
        <f t="shared" si="1"/>
        <v/>
      </c>
      <c r="Z9" s="137" t="str">
        <f t="shared" ref="Z9:AK9" si="2">IF(Z24="","",COUNTIF(Z11:Z24,"○"))</f>
        <v/>
      </c>
      <c r="AA9" s="138" t="str">
        <f t="shared" si="2"/>
        <v/>
      </c>
      <c r="AB9" s="139" t="str">
        <f t="shared" si="2"/>
        <v/>
      </c>
      <c r="AC9" s="140" t="str">
        <f t="shared" si="2"/>
        <v/>
      </c>
      <c r="AD9" s="138" t="str">
        <f t="shared" si="2"/>
        <v/>
      </c>
      <c r="AE9" s="141" t="str">
        <f t="shared" si="2"/>
        <v/>
      </c>
      <c r="AF9" s="142" t="str">
        <f t="shared" si="2"/>
        <v/>
      </c>
      <c r="AG9" s="138" t="str">
        <f t="shared" si="2"/>
        <v/>
      </c>
      <c r="AH9" s="139" t="str">
        <f t="shared" si="2"/>
        <v/>
      </c>
      <c r="AI9" s="140" t="str">
        <f t="shared" si="2"/>
        <v/>
      </c>
      <c r="AJ9" s="138" t="str">
        <f t="shared" si="2"/>
        <v/>
      </c>
      <c r="AK9" s="143" t="str">
        <f t="shared" si="2"/>
        <v/>
      </c>
      <c r="AL9" s="433" t="s">
        <v>11</v>
      </c>
      <c r="AM9" s="437"/>
      <c r="AN9" s="108"/>
    </row>
    <row r="10" spans="1:40" ht="15" customHeight="1">
      <c r="A10" s="108"/>
      <c r="B10" s="116" t="str">
        <f t="shared" ref="B10:L10" si="3">IF(B14="","",COUNTIF(B11:B14,"○"))</f>
        <v/>
      </c>
      <c r="C10" s="117" t="str">
        <f t="shared" si="3"/>
        <v/>
      </c>
      <c r="D10" s="118" t="str">
        <f t="shared" si="3"/>
        <v/>
      </c>
      <c r="E10" s="119" t="str">
        <f t="shared" si="3"/>
        <v/>
      </c>
      <c r="F10" s="117" t="str">
        <f t="shared" si="3"/>
        <v/>
      </c>
      <c r="G10" s="120" t="str">
        <f t="shared" si="3"/>
        <v/>
      </c>
      <c r="H10" s="121" t="str">
        <f t="shared" si="3"/>
        <v/>
      </c>
      <c r="I10" s="117" t="str">
        <f t="shared" si="3"/>
        <v/>
      </c>
      <c r="J10" s="120" t="str">
        <f t="shared" si="3"/>
        <v/>
      </c>
      <c r="K10" s="121" t="str">
        <f t="shared" si="3"/>
        <v/>
      </c>
      <c r="L10" s="117" t="str">
        <f t="shared" si="3"/>
        <v/>
      </c>
      <c r="M10" s="122" t="str">
        <f>IF(M14="","",COUNTIF(M11:M14,"○"))</f>
        <v/>
      </c>
      <c r="N10" s="116" t="str">
        <f t="shared" ref="N10:X10" si="4">IF(N14="","",COUNTIF(N11:N14,"○"))</f>
        <v/>
      </c>
      <c r="O10" s="117" t="str">
        <f t="shared" si="4"/>
        <v/>
      </c>
      <c r="P10" s="118" t="str">
        <f t="shared" si="4"/>
        <v/>
      </c>
      <c r="Q10" s="119" t="str">
        <f t="shared" si="4"/>
        <v/>
      </c>
      <c r="R10" s="117" t="str">
        <f t="shared" si="4"/>
        <v/>
      </c>
      <c r="S10" s="120" t="str">
        <f t="shared" si="4"/>
        <v/>
      </c>
      <c r="T10" s="121" t="str">
        <f t="shared" si="4"/>
        <v/>
      </c>
      <c r="U10" s="117" t="str">
        <f t="shared" si="4"/>
        <v/>
      </c>
      <c r="V10" s="120" t="str">
        <f t="shared" si="4"/>
        <v/>
      </c>
      <c r="W10" s="121" t="str">
        <f t="shared" si="4"/>
        <v/>
      </c>
      <c r="X10" s="117" t="str">
        <f t="shared" si="4"/>
        <v/>
      </c>
      <c r="Y10" s="122" t="str">
        <f>IF(Y14="","",COUNTIF(Y11:Y14,"○"))</f>
        <v/>
      </c>
      <c r="Z10" s="116" t="str">
        <f t="shared" ref="Z10:AJ10" si="5">IF(Z14="","",COUNTIF(Z11:Z14,"○"))</f>
        <v/>
      </c>
      <c r="AA10" s="117" t="str">
        <f t="shared" si="5"/>
        <v/>
      </c>
      <c r="AB10" s="118" t="str">
        <f t="shared" si="5"/>
        <v/>
      </c>
      <c r="AC10" s="119" t="str">
        <f t="shared" si="5"/>
        <v/>
      </c>
      <c r="AD10" s="117" t="str">
        <f t="shared" si="5"/>
        <v/>
      </c>
      <c r="AE10" s="120" t="str">
        <f t="shared" si="5"/>
        <v/>
      </c>
      <c r="AF10" s="121" t="str">
        <f t="shared" si="5"/>
        <v/>
      </c>
      <c r="AG10" s="117" t="str">
        <f t="shared" si="5"/>
        <v/>
      </c>
      <c r="AH10" s="118" t="str">
        <f t="shared" si="5"/>
        <v/>
      </c>
      <c r="AI10" s="119" t="str">
        <f t="shared" si="5"/>
        <v/>
      </c>
      <c r="AJ10" s="117" t="str">
        <f t="shared" si="5"/>
        <v/>
      </c>
      <c r="AK10" s="143" t="str">
        <f>IF(AK14="","",COUNTIF(AK11:AK14,"○"))</f>
        <v/>
      </c>
      <c r="AL10" s="433" t="s">
        <v>0</v>
      </c>
      <c r="AM10" s="437"/>
      <c r="AN10" s="108"/>
    </row>
    <row r="11" spans="1:40" ht="15" customHeight="1">
      <c r="A11" s="108"/>
      <c r="B11" s="144"/>
      <c r="C11" s="145"/>
      <c r="D11" s="146"/>
      <c r="E11" s="147"/>
      <c r="F11" s="145"/>
      <c r="G11" s="148"/>
      <c r="H11" s="149"/>
      <c r="I11" s="145"/>
      <c r="J11" s="148"/>
      <c r="K11" s="149"/>
      <c r="L11" s="145"/>
      <c r="M11" s="150"/>
      <c r="N11" s="144"/>
      <c r="O11" s="145"/>
      <c r="P11" s="146"/>
      <c r="Q11" s="147"/>
      <c r="R11" s="145"/>
      <c r="S11" s="148"/>
      <c r="T11" s="149"/>
      <c r="U11" s="145"/>
      <c r="V11" s="148"/>
      <c r="W11" s="149"/>
      <c r="X11" s="145"/>
      <c r="Y11" s="150"/>
      <c r="Z11" s="144"/>
      <c r="AA11" s="145"/>
      <c r="AB11" s="146"/>
      <c r="AC11" s="147"/>
      <c r="AD11" s="145"/>
      <c r="AE11" s="148"/>
      <c r="AF11" s="149"/>
      <c r="AG11" s="145"/>
      <c r="AH11" s="146"/>
      <c r="AI11" s="147"/>
      <c r="AJ11" s="145"/>
      <c r="AK11" s="150"/>
      <c r="AL11" s="151">
        <v>4</v>
      </c>
      <c r="AM11" s="441" t="s">
        <v>182</v>
      </c>
      <c r="AN11" s="108"/>
    </row>
    <row r="12" spans="1:40" ht="15" customHeight="1">
      <c r="A12" s="108"/>
      <c r="B12" s="123"/>
      <c r="C12" s="124"/>
      <c r="D12" s="125"/>
      <c r="E12" s="126"/>
      <c r="F12" s="124"/>
      <c r="G12" s="127"/>
      <c r="H12" s="128"/>
      <c r="I12" s="124"/>
      <c r="J12" s="127"/>
      <c r="K12" s="128"/>
      <c r="L12" s="124"/>
      <c r="M12" s="129"/>
      <c r="N12" s="123"/>
      <c r="O12" s="124"/>
      <c r="P12" s="125"/>
      <c r="Q12" s="126"/>
      <c r="R12" s="124"/>
      <c r="S12" s="127"/>
      <c r="T12" s="128"/>
      <c r="U12" s="124"/>
      <c r="V12" s="127"/>
      <c r="W12" s="128"/>
      <c r="X12" s="124"/>
      <c r="Y12" s="129"/>
      <c r="Z12" s="123"/>
      <c r="AA12" s="124"/>
      <c r="AB12" s="125"/>
      <c r="AC12" s="126"/>
      <c r="AD12" s="124"/>
      <c r="AE12" s="127"/>
      <c r="AF12" s="128"/>
      <c r="AG12" s="124"/>
      <c r="AH12" s="125"/>
      <c r="AI12" s="126"/>
      <c r="AJ12" s="124"/>
      <c r="AK12" s="129"/>
      <c r="AL12" s="152">
        <v>3</v>
      </c>
      <c r="AM12" s="438"/>
      <c r="AN12" s="108"/>
    </row>
    <row r="13" spans="1:40" ht="15" customHeight="1">
      <c r="A13" s="108"/>
      <c r="B13" s="123"/>
      <c r="C13" s="124"/>
      <c r="D13" s="125"/>
      <c r="E13" s="126"/>
      <c r="F13" s="124"/>
      <c r="G13" s="127"/>
      <c r="H13" s="128"/>
      <c r="I13" s="124"/>
      <c r="J13" s="127"/>
      <c r="K13" s="128"/>
      <c r="L13" s="124"/>
      <c r="M13" s="129"/>
      <c r="N13" s="123"/>
      <c r="O13" s="124"/>
      <c r="P13" s="125"/>
      <c r="Q13" s="126"/>
      <c r="R13" s="124"/>
      <c r="S13" s="127"/>
      <c r="T13" s="128"/>
      <c r="U13" s="124"/>
      <c r="V13" s="127"/>
      <c r="W13" s="128"/>
      <c r="X13" s="124"/>
      <c r="Y13" s="129"/>
      <c r="Z13" s="123"/>
      <c r="AA13" s="124"/>
      <c r="AB13" s="125"/>
      <c r="AC13" s="126"/>
      <c r="AD13" s="124"/>
      <c r="AE13" s="127"/>
      <c r="AF13" s="128"/>
      <c r="AG13" s="124"/>
      <c r="AH13" s="125"/>
      <c r="AI13" s="126"/>
      <c r="AJ13" s="124"/>
      <c r="AK13" s="129"/>
      <c r="AL13" s="152">
        <v>2</v>
      </c>
      <c r="AM13" s="438"/>
      <c r="AN13" s="108"/>
    </row>
    <row r="14" spans="1:40" ht="15" customHeight="1">
      <c r="A14" s="108"/>
      <c r="B14" s="153"/>
      <c r="C14" s="154"/>
      <c r="D14" s="155"/>
      <c r="E14" s="156"/>
      <c r="F14" s="154"/>
      <c r="G14" s="157"/>
      <c r="H14" s="158"/>
      <c r="I14" s="154"/>
      <c r="J14" s="157"/>
      <c r="K14" s="158"/>
      <c r="L14" s="154"/>
      <c r="M14" s="159"/>
      <c r="N14" s="153"/>
      <c r="O14" s="154"/>
      <c r="P14" s="155"/>
      <c r="Q14" s="156"/>
      <c r="R14" s="154"/>
      <c r="S14" s="157"/>
      <c r="T14" s="158"/>
      <c r="U14" s="154"/>
      <c r="V14" s="157"/>
      <c r="W14" s="158"/>
      <c r="X14" s="154"/>
      <c r="Y14" s="159"/>
      <c r="Z14" s="153"/>
      <c r="AA14" s="154"/>
      <c r="AB14" s="155"/>
      <c r="AC14" s="156"/>
      <c r="AD14" s="154"/>
      <c r="AE14" s="157"/>
      <c r="AF14" s="158"/>
      <c r="AG14" s="154"/>
      <c r="AH14" s="155"/>
      <c r="AI14" s="156"/>
      <c r="AJ14" s="154"/>
      <c r="AK14" s="159"/>
      <c r="AL14" s="160">
        <v>1</v>
      </c>
      <c r="AM14" s="439"/>
      <c r="AN14" s="108"/>
    </row>
    <row r="15" spans="1:40" ht="15" customHeight="1">
      <c r="A15" s="108"/>
      <c r="B15" s="161" t="str">
        <f t="shared" ref="B15:L15" si="6">IF(B19="","",COUNTIF(B16:B19,"○"))</f>
        <v/>
      </c>
      <c r="C15" s="162" t="str">
        <f t="shared" si="6"/>
        <v/>
      </c>
      <c r="D15" s="163" t="str">
        <f t="shared" si="6"/>
        <v/>
      </c>
      <c r="E15" s="164" t="str">
        <f t="shared" si="6"/>
        <v/>
      </c>
      <c r="F15" s="162" t="str">
        <f t="shared" si="6"/>
        <v/>
      </c>
      <c r="G15" s="165" t="str">
        <f t="shared" si="6"/>
        <v/>
      </c>
      <c r="H15" s="166" t="str">
        <f t="shared" si="6"/>
        <v/>
      </c>
      <c r="I15" s="162" t="str">
        <f t="shared" si="6"/>
        <v/>
      </c>
      <c r="J15" s="165" t="str">
        <f t="shared" si="6"/>
        <v/>
      </c>
      <c r="K15" s="166" t="str">
        <f t="shared" si="6"/>
        <v/>
      </c>
      <c r="L15" s="162" t="str">
        <f t="shared" si="6"/>
        <v/>
      </c>
      <c r="M15" s="167" t="str">
        <f>IF(M19="","",COUNTIF(M16:M19,"○"))</f>
        <v/>
      </c>
      <c r="N15" s="161" t="str">
        <f t="shared" ref="N15:X15" si="7">IF(N19="","",COUNTIF(N16:N19,"○"))</f>
        <v/>
      </c>
      <c r="O15" s="162" t="str">
        <f t="shared" si="7"/>
        <v/>
      </c>
      <c r="P15" s="163" t="str">
        <f t="shared" si="7"/>
        <v/>
      </c>
      <c r="Q15" s="164" t="str">
        <f t="shared" si="7"/>
        <v/>
      </c>
      <c r="R15" s="162" t="str">
        <f t="shared" si="7"/>
        <v/>
      </c>
      <c r="S15" s="165" t="str">
        <f t="shared" si="7"/>
        <v/>
      </c>
      <c r="T15" s="166" t="str">
        <f t="shared" si="7"/>
        <v/>
      </c>
      <c r="U15" s="162" t="str">
        <f t="shared" si="7"/>
        <v/>
      </c>
      <c r="V15" s="165" t="str">
        <f t="shared" si="7"/>
        <v/>
      </c>
      <c r="W15" s="166" t="str">
        <f t="shared" si="7"/>
        <v/>
      </c>
      <c r="X15" s="162" t="str">
        <f t="shared" si="7"/>
        <v/>
      </c>
      <c r="Y15" s="167" t="str">
        <f>IF(Y19="","",COUNTIF(Y16:Y19,"○"))</f>
        <v/>
      </c>
      <c r="Z15" s="161" t="str">
        <f t="shared" ref="Z15:AJ15" si="8">IF(Z19="","",COUNTIF(Z16:Z19,"○"))</f>
        <v/>
      </c>
      <c r="AA15" s="162" t="str">
        <f t="shared" si="8"/>
        <v/>
      </c>
      <c r="AB15" s="163" t="str">
        <f t="shared" si="8"/>
        <v/>
      </c>
      <c r="AC15" s="164" t="str">
        <f t="shared" si="8"/>
        <v/>
      </c>
      <c r="AD15" s="162" t="str">
        <f t="shared" si="8"/>
        <v/>
      </c>
      <c r="AE15" s="165" t="str">
        <f t="shared" si="8"/>
        <v/>
      </c>
      <c r="AF15" s="166" t="str">
        <f t="shared" si="8"/>
        <v/>
      </c>
      <c r="AG15" s="162" t="str">
        <f t="shared" si="8"/>
        <v/>
      </c>
      <c r="AH15" s="163" t="str">
        <f t="shared" si="8"/>
        <v/>
      </c>
      <c r="AI15" s="164" t="str">
        <f t="shared" si="8"/>
        <v/>
      </c>
      <c r="AJ15" s="162" t="str">
        <f t="shared" si="8"/>
        <v/>
      </c>
      <c r="AK15" s="143" t="str">
        <f>IF(AK19="","",COUNTIF(AK16:AK19,"○"))</f>
        <v/>
      </c>
      <c r="AL15" s="433" t="s">
        <v>0</v>
      </c>
      <c r="AM15" s="437"/>
      <c r="AN15" s="108"/>
    </row>
    <row r="16" spans="1:40" ht="15" customHeight="1">
      <c r="A16" s="108"/>
      <c r="B16" s="144"/>
      <c r="C16" s="145"/>
      <c r="D16" s="146"/>
      <c r="E16" s="147"/>
      <c r="F16" s="145"/>
      <c r="G16" s="148"/>
      <c r="H16" s="149"/>
      <c r="I16" s="145"/>
      <c r="J16" s="148"/>
      <c r="K16" s="149"/>
      <c r="L16" s="145"/>
      <c r="M16" s="150"/>
      <c r="N16" s="144"/>
      <c r="O16" s="145"/>
      <c r="P16" s="146"/>
      <c r="Q16" s="147"/>
      <c r="R16" s="145"/>
      <c r="S16" s="148"/>
      <c r="T16" s="149"/>
      <c r="U16" s="145"/>
      <c r="V16" s="148"/>
      <c r="W16" s="149"/>
      <c r="X16" s="145"/>
      <c r="Y16" s="150"/>
      <c r="Z16" s="144"/>
      <c r="AA16" s="145"/>
      <c r="AB16" s="146"/>
      <c r="AC16" s="147"/>
      <c r="AD16" s="145"/>
      <c r="AE16" s="148"/>
      <c r="AF16" s="149"/>
      <c r="AG16" s="145"/>
      <c r="AH16" s="146"/>
      <c r="AI16" s="147"/>
      <c r="AJ16" s="145"/>
      <c r="AK16" s="150"/>
      <c r="AL16" s="151">
        <v>4</v>
      </c>
      <c r="AM16" s="441" t="s">
        <v>219</v>
      </c>
      <c r="AN16" s="108"/>
    </row>
    <row r="17" spans="1:80" ht="15" customHeight="1">
      <c r="A17" s="108"/>
      <c r="B17" s="123"/>
      <c r="C17" s="124"/>
      <c r="D17" s="125"/>
      <c r="E17" s="126"/>
      <c r="F17" s="124"/>
      <c r="G17" s="127"/>
      <c r="H17" s="128"/>
      <c r="I17" s="124"/>
      <c r="J17" s="127"/>
      <c r="K17" s="128"/>
      <c r="L17" s="124"/>
      <c r="M17" s="129"/>
      <c r="N17" s="123"/>
      <c r="O17" s="124"/>
      <c r="P17" s="125"/>
      <c r="Q17" s="126"/>
      <c r="R17" s="124"/>
      <c r="S17" s="127"/>
      <c r="T17" s="128"/>
      <c r="U17" s="124"/>
      <c r="V17" s="127"/>
      <c r="W17" s="128"/>
      <c r="X17" s="124"/>
      <c r="Y17" s="129"/>
      <c r="Z17" s="123"/>
      <c r="AA17" s="124"/>
      <c r="AB17" s="125"/>
      <c r="AC17" s="126"/>
      <c r="AD17" s="124"/>
      <c r="AE17" s="127"/>
      <c r="AF17" s="128"/>
      <c r="AG17" s="124"/>
      <c r="AH17" s="125"/>
      <c r="AI17" s="126"/>
      <c r="AJ17" s="124"/>
      <c r="AK17" s="129"/>
      <c r="AL17" s="152">
        <v>3</v>
      </c>
      <c r="AM17" s="438"/>
      <c r="AN17" s="108"/>
    </row>
    <row r="18" spans="1:80" ht="15" customHeight="1">
      <c r="A18" s="108"/>
      <c r="B18" s="123"/>
      <c r="C18" s="124"/>
      <c r="D18" s="125"/>
      <c r="E18" s="126"/>
      <c r="F18" s="124"/>
      <c r="G18" s="127"/>
      <c r="H18" s="128"/>
      <c r="I18" s="124"/>
      <c r="J18" s="127"/>
      <c r="K18" s="128"/>
      <c r="L18" s="124"/>
      <c r="M18" s="129"/>
      <c r="N18" s="123"/>
      <c r="O18" s="124"/>
      <c r="P18" s="125"/>
      <c r="Q18" s="126"/>
      <c r="R18" s="124"/>
      <c r="S18" s="127"/>
      <c r="T18" s="128"/>
      <c r="U18" s="124"/>
      <c r="V18" s="127"/>
      <c r="W18" s="128"/>
      <c r="X18" s="124"/>
      <c r="Y18" s="129"/>
      <c r="Z18" s="123"/>
      <c r="AA18" s="124"/>
      <c r="AB18" s="125"/>
      <c r="AC18" s="126"/>
      <c r="AD18" s="124"/>
      <c r="AE18" s="127"/>
      <c r="AF18" s="128"/>
      <c r="AG18" s="124"/>
      <c r="AH18" s="125"/>
      <c r="AI18" s="126"/>
      <c r="AJ18" s="124"/>
      <c r="AK18" s="129"/>
      <c r="AL18" s="152">
        <v>2</v>
      </c>
      <c r="AM18" s="438"/>
      <c r="AN18" s="108"/>
    </row>
    <row r="19" spans="1:80" ht="15" customHeight="1">
      <c r="A19" s="108"/>
      <c r="B19" s="153"/>
      <c r="C19" s="154"/>
      <c r="D19" s="155"/>
      <c r="E19" s="156"/>
      <c r="F19" s="154"/>
      <c r="G19" s="157"/>
      <c r="H19" s="158"/>
      <c r="I19" s="154"/>
      <c r="J19" s="157"/>
      <c r="K19" s="158"/>
      <c r="L19" s="154"/>
      <c r="M19" s="159"/>
      <c r="N19" s="153"/>
      <c r="O19" s="154"/>
      <c r="P19" s="155"/>
      <c r="Q19" s="156"/>
      <c r="R19" s="154"/>
      <c r="S19" s="157"/>
      <c r="T19" s="158"/>
      <c r="U19" s="154"/>
      <c r="V19" s="157"/>
      <c r="W19" s="158"/>
      <c r="X19" s="154"/>
      <c r="Y19" s="159"/>
      <c r="Z19" s="153"/>
      <c r="AA19" s="154"/>
      <c r="AB19" s="155"/>
      <c r="AC19" s="156"/>
      <c r="AD19" s="154"/>
      <c r="AE19" s="157"/>
      <c r="AF19" s="158"/>
      <c r="AG19" s="154"/>
      <c r="AH19" s="155"/>
      <c r="AI19" s="156"/>
      <c r="AJ19" s="154"/>
      <c r="AK19" s="159"/>
      <c r="AL19" s="160">
        <v>1</v>
      </c>
      <c r="AM19" s="439"/>
      <c r="AN19" s="108"/>
    </row>
    <row r="20" spans="1:80" ht="15" customHeight="1">
      <c r="A20" s="108"/>
      <c r="B20" s="137" t="str">
        <f t="shared" ref="B20:L20" si="9">IF(B24="","",COUNTIF(B21:B24,"○"))</f>
        <v/>
      </c>
      <c r="C20" s="138" t="str">
        <f t="shared" si="9"/>
        <v/>
      </c>
      <c r="D20" s="139" t="str">
        <f t="shared" si="9"/>
        <v/>
      </c>
      <c r="E20" s="140" t="str">
        <f t="shared" si="9"/>
        <v/>
      </c>
      <c r="F20" s="138" t="str">
        <f t="shared" si="9"/>
        <v/>
      </c>
      <c r="G20" s="141" t="str">
        <f t="shared" si="9"/>
        <v/>
      </c>
      <c r="H20" s="142" t="str">
        <f t="shared" si="9"/>
        <v/>
      </c>
      <c r="I20" s="138" t="str">
        <f t="shared" si="9"/>
        <v/>
      </c>
      <c r="J20" s="141" t="str">
        <f t="shared" si="9"/>
        <v/>
      </c>
      <c r="K20" s="142" t="str">
        <f t="shared" si="9"/>
        <v/>
      </c>
      <c r="L20" s="138" t="str">
        <f t="shared" si="9"/>
        <v/>
      </c>
      <c r="M20" s="143" t="str">
        <f>IF(M24="","",COUNTIF(M21:M24,"○"))</f>
        <v/>
      </c>
      <c r="N20" s="137" t="str">
        <f t="shared" ref="N20:X20" si="10">IF(N24="","",COUNTIF(N21:N24,"○"))</f>
        <v/>
      </c>
      <c r="O20" s="138" t="str">
        <f t="shared" si="10"/>
        <v/>
      </c>
      <c r="P20" s="139" t="str">
        <f t="shared" si="10"/>
        <v/>
      </c>
      <c r="Q20" s="140" t="str">
        <f t="shared" si="10"/>
        <v/>
      </c>
      <c r="R20" s="138" t="str">
        <f t="shared" si="10"/>
        <v/>
      </c>
      <c r="S20" s="141" t="str">
        <f t="shared" si="10"/>
        <v/>
      </c>
      <c r="T20" s="142" t="str">
        <f t="shared" si="10"/>
        <v/>
      </c>
      <c r="U20" s="138" t="str">
        <f t="shared" si="10"/>
        <v/>
      </c>
      <c r="V20" s="141" t="str">
        <f t="shared" si="10"/>
        <v/>
      </c>
      <c r="W20" s="142" t="str">
        <f t="shared" si="10"/>
        <v/>
      </c>
      <c r="X20" s="138" t="str">
        <f t="shared" si="10"/>
        <v/>
      </c>
      <c r="Y20" s="143" t="str">
        <f>IF(Y24="","",COUNTIF(Y21:Y24,"○"))</f>
        <v/>
      </c>
      <c r="Z20" s="137" t="str">
        <f t="shared" ref="Z20:AJ20" si="11">IF(Z24="","",COUNTIF(Z21:Z24,"○"))</f>
        <v/>
      </c>
      <c r="AA20" s="138" t="str">
        <f t="shared" si="11"/>
        <v/>
      </c>
      <c r="AB20" s="139" t="str">
        <f t="shared" si="11"/>
        <v/>
      </c>
      <c r="AC20" s="140" t="str">
        <f t="shared" si="11"/>
        <v/>
      </c>
      <c r="AD20" s="138" t="str">
        <f t="shared" si="11"/>
        <v/>
      </c>
      <c r="AE20" s="141" t="str">
        <f t="shared" si="11"/>
        <v/>
      </c>
      <c r="AF20" s="142" t="str">
        <f t="shared" si="11"/>
        <v/>
      </c>
      <c r="AG20" s="138" t="str">
        <f t="shared" si="11"/>
        <v/>
      </c>
      <c r="AH20" s="139" t="str">
        <f t="shared" si="11"/>
        <v/>
      </c>
      <c r="AI20" s="140" t="str">
        <f t="shared" si="11"/>
        <v/>
      </c>
      <c r="AJ20" s="138" t="str">
        <f t="shared" si="11"/>
        <v/>
      </c>
      <c r="AK20" s="143" t="str">
        <f>IF(AK24="","",COUNTIF(AK21:AK24,"○"))</f>
        <v/>
      </c>
      <c r="AL20" s="433" t="s">
        <v>0</v>
      </c>
      <c r="AM20" s="437"/>
      <c r="AN20" s="108"/>
    </row>
    <row r="21" spans="1:80" ht="15" customHeight="1">
      <c r="A21" s="108"/>
      <c r="B21" s="168"/>
      <c r="C21" s="169"/>
      <c r="D21" s="170"/>
      <c r="E21" s="171"/>
      <c r="F21" s="169"/>
      <c r="G21" s="172"/>
      <c r="H21" s="173"/>
      <c r="I21" s="169"/>
      <c r="J21" s="172"/>
      <c r="K21" s="173"/>
      <c r="L21" s="169"/>
      <c r="M21" s="174"/>
      <c r="N21" s="168"/>
      <c r="O21" s="169"/>
      <c r="P21" s="170"/>
      <c r="Q21" s="171"/>
      <c r="R21" s="169"/>
      <c r="S21" s="172"/>
      <c r="T21" s="173"/>
      <c r="U21" s="169"/>
      <c r="V21" s="172"/>
      <c r="W21" s="173"/>
      <c r="X21" s="169"/>
      <c r="Y21" s="174"/>
      <c r="Z21" s="168"/>
      <c r="AA21" s="169"/>
      <c r="AB21" s="170"/>
      <c r="AC21" s="171"/>
      <c r="AD21" s="169"/>
      <c r="AE21" s="172"/>
      <c r="AF21" s="173"/>
      <c r="AG21" s="169"/>
      <c r="AH21" s="170"/>
      <c r="AI21" s="171"/>
      <c r="AJ21" s="169"/>
      <c r="AK21" s="174"/>
      <c r="AL21" s="175">
        <v>4</v>
      </c>
      <c r="AM21" s="438" t="s">
        <v>218</v>
      </c>
      <c r="AN21" s="108"/>
    </row>
    <row r="22" spans="1:80" ht="15" customHeight="1">
      <c r="A22" s="108"/>
      <c r="B22" s="123"/>
      <c r="C22" s="124"/>
      <c r="D22" s="125"/>
      <c r="E22" s="126"/>
      <c r="F22" s="124"/>
      <c r="G22" s="127"/>
      <c r="H22" s="128"/>
      <c r="I22" s="124"/>
      <c r="J22" s="127"/>
      <c r="K22" s="128"/>
      <c r="L22" s="124"/>
      <c r="M22" s="129"/>
      <c r="N22" s="123"/>
      <c r="O22" s="124"/>
      <c r="P22" s="125"/>
      <c r="Q22" s="126"/>
      <c r="R22" s="124"/>
      <c r="S22" s="127"/>
      <c r="T22" s="128"/>
      <c r="U22" s="124"/>
      <c r="V22" s="127"/>
      <c r="W22" s="128"/>
      <c r="X22" s="124"/>
      <c r="Y22" s="129"/>
      <c r="Z22" s="123"/>
      <c r="AA22" s="124"/>
      <c r="AB22" s="125"/>
      <c r="AC22" s="126"/>
      <c r="AD22" s="124"/>
      <c r="AE22" s="127"/>
      <c r="AF22" s="128"/>
      <c r="AG22" s="124"/>
      <c r="AH22" s="125"/>
      <c r="AI22" s="126"/>
      <c r="AJ22" s="124"/>
      <c r="AK22" s="129"/>
      <c r="AL22" s="152">
        <v>3</v>
      </c>
      <c r="AM22" s="438"/>
      <c r="AN22" s="108"/>
    </row>
    <row r="23" spans="1:80" ht="15" customHeight="1">
      <c r="A23" s="108"/>
      <c r="B23" s="123"/>
      <c r="C23" s="124"/>
      <c r="D23" s="125"/>
      <c r="E23" s="126"/>
      <c r="F23" s="124"/>
      <c r="G23" s="127"/>
      <c r="H23" s="128"/>
      <c r="I23" s="124"/>
      <c r="J23" s="127"/>
      <c r="K23" s="128"/>
      <c r="L23" s="124"/>
      <c r="M23" s="129"/>
      <c r="N23" s="123"/>
      <c r="O23" s="124"/>
      <c r="P23" s="125"/>
      <c r="Q23" s="126"/>
      <c r="R23" s="124"/>
      <c r="S23" s="127"/>
      <c r="T23" s="128"/>
      <c r="U23" s="124"/>
      <c r="V23" s="127"/>
      <c r="W23" s="128"/>
      <c r="X23" s="124"/>
      <c r="Y23" s="129"/>
      <c r="Z23" s="123"/>
      <c r="AA23" s="124"/>
      <c r="AB23" s="125"/>
      <c r="AC23" s="126"/>
      <c r="AD23" s="124"/>
      <c r="AE23" s="127"/>
      <c r="AF23" s="128"/>
      <c r="AG23" s="124"/>
      <c r="AH23" s="125"/>
      <c r="AI23" s="126"/>
      <c r="AJ23" s="124"/>
      <c r="AK23" s="129"/>
      <c r="AL23" s="152">
        <v>2</v>
      </c>
      <c r="AM23" s="438"/>
      <c r="AN23" s="108"/>
    </row>
    <row r="24" spans="1:80" ht="15" customHeight="1">
      <c r="A24" s="108"/>
      <c r="B24" s="153"/>
      <c r="C24" s="154"/>
      <c r="D24" s="155"/>
      <c r="E24" s="156"/>
      <c r="F24" s="154"/>
      <c r="G24" s="157"/>
      <c r="H24" s="158"/>
      <c r="I24" s="154"/>
      <c r="J24" s="157"/>
      <c r="K24" s="158"/>
      <c r="L24" s="154"/>
      <c r="M24" s="159"/>
      <c r="N24" s="153"/>
      <c r="O24" s="154"/>
      <c r="P24" s="155"/>
      <c r="Q24" s="156"/>
      <c r="R24" s="154"/>
      <c r="S24" s="157"/>
      <c r="T24" s="158"/>
      <c r="U24" s="154"/>
      <c r="V24" s="157"/>
      <c r="W24" s="158"/>
      <c r="X24" s="154"/>
      <c r="Y24" s="159"/>
      <c r="Z24" s="153"/>
      <c r="AA24" s="154"/>
      <c r="AB24" s="155"/>
      <c r="AC24" s="156"/>
      <c r="AD24" s="154"/>
      <c r="AE24" s="157"/>
      <c r="AF24" s="158"/>
      <c r="AG24" s="154"/>
      <c r="AH24" s="155"/>
      <c r="AI24" s="156"/>
      <c r="AJ24" s="154"/>
      <c r="AK24" s="159"/>
      <c r="AL24" s="160">
        <v>1</v>
      </c>
      <c r="AM24" s="439"/>
      <c r="AN24" s="108"/>
    </row>
    <row r="25" spans="1:80" ht="15" customHeight="1">
      <c r="A25" s="108"/>
      <c r="B25" s="116" t="str">
        <f>IF($B$28="","",VLOOKUP($B$28,男子データ!$A$2:$E$91,5))</f>
        <v/>
      </c>
      <c r="C25" s="117" t="str">
        <f>IF($C$28="","",VLOOKUP($C$28,男子データ!$A$2:$E$91,5))</f>
        <v/>
      </c>
      <c r="D25" s="118" t="str">
        <f>IF($D$28="","",VLOOKUP($D$28,男子データ!$A$2:$E$91,5))</f>
        <v/>
      </c>
      <c r="E25" s="119" t="str">
        <f>IF($E$28="","",VLOOKUP($E$28,男子データ!$A$2:$E$91,5))</f>
        <v/>
      </c>
      <c r="F25" s="117" t="str">
        <f>IF($F$28="","",VLOOKUP($F$28,男子データ!$A$2:$E$91,5))</f>
        <v/>
      </c>
      <c r="G25" s="120" t="str">
        <f>IF($G$28="","",VLOOKUP($G$28,男子データ!$A$2:$E$91,5))</f>
        <v/>
      </c>
      <c r="H25" s="119" t="str">
        <f>IF($H$28="","",VLOOKUP($H$28,男子データ!$A$2:$E$91,5))</f>
        <v/>
      </c>
      <c r="I25" s="117">
        <f>IF($I$28="","",VLOOKUP($I$28,男子データ!$A$2:$E$91,5))</f>
        <v>2</v>
      </c>
      <c r="J25" s="120">
        <f>IF($J$28="","",VLOOKUP($J$28,男子データ!$A$2:$E$91,5))</f>
        <v>2</v>
      </c>
      <c r="K25" s="121" t="str">
        <f>IF($K$28="","",VLOOKUP($K$28,男子データ!$A$2:$E$91,5))</f>
        <v/>
      </c>
      <c r="L25" s="117">
        <f>IF($L$28="","",VLOOKUP($L$28,男子データ!$A$2:$E$91,5))</f>
        <v>2</v>
      </c>
      <c r="M25" s="122">
        <f>IF($M$28="","",VLOOKUP($M$28,男子データ!$A$2:$E$91,5))</f>
        <v>2</v>
      </c>
      <c r="N25" s="116" t="str">
        <f>IF($N$28="","",VLOOKUP($N$28,男子データ!$A$2:$E$91,5))</f>
        <v/>
      </c>
      <c r="O25" s="117">
        <f>IF($O$28="","",VLOOKUP($O$28,男子データ!$A$2:$E$91,5))</f>
        <v>2</v>
      </c>
      <c r="P25" s="118">
        <f>IF($P$28="","",VLOOKUP($P$28,男子データ!$A$2:$E$91,5))</f>
        <v>2</v>
      </c>
      <c r="Q25" s="119" t="str">
        <f>IF($Q$28="","",VLOOKUP($Q$28,男子データ!$A$2:$E$91,5))</f>
        <v/>
      </c>
      <c r="R25" s="117">
        <f>IF($R$28="","",VLOOKUP($R$28,男子データ!$A$2:$E$91,5))</f>
        <v>2</v>
      </c>
      <c r="S25" s="120">
        <f>IF($S$28="","",VLOOKUP($S$28,男子データ!$A$2:$E$91,5))</f>
        <v>2</v>
      </c>
      <c r="T25" s="119">
        <f>IF($T$28="","",VLOOKUP($T$28,男子データ!$A$2:$E$91,5))</f>
        <v>2</v>
      </c>
      <c r="U25" s="117">
        <f>IF($U$28="","",VLOOKUP($U$28,男子データ!$A$2:$E$91,5))</f>
        <v>3</v>
      </c>
      <c r="V25" s="120">
        <f>IF($V$28="","",VLOOKUP($V$28,男子データ!$A$2:$E$91,5))</f>
        <v>3</v>
      </c>
      <c r="W25" s="121">
        <f>IF($W$28="","",VLOOKUP($W$28,男子データ!$A$2:$E$91,5))</f>
        <v>3</v>
      </c>
      <c r="X25" s="117">
        <f>IF($X$28="","",VLOOKUP($X$28,男子データ!$A$2:$E$91,5))</f>
        <v>3</v>
      </c>
      <c r="Y25" s="122">
        <f>IF($Y$28="","",VLOOKUP($Y$28,男子データ!$A$2:$E$91,5))</f>
        <v>3</v>
      </c>
      <c r="Z25" s="116">
        <f>IF($Z$28="","",VLOOKUP($Z$28,男子データ!$A$2:$E$91,5))</f>
        <v>3</v>
      </c>
      <c r="AA25" s="117">
        <f>IF($AA$28="","",VLOOKUP($AA$28,男子データ!$A$2:$E$91,5))</f>
        <v>2</v>
      </c>
      <c r="AB25" s="118">
        <f>IF($AB$28="","",VLOOKUP($AB$28,男子データ!$A$2:$E$91,5))</f>
        <v>2</v>
      </c>
      <c r="AC25" s="119">
        <f>IF($AC$28="","",VLOOKUP($AC$28,男子データ!$A$2:$E$91,5))</f>
        <v>2</v>
      </c>
      <c r="AD25" s="117">
        <f>IF($AD$28="","",VLOOKUP($AD$28,男子データ!$A$2:$E$91,5))</f>
        <v>3</v>
      </c>
      <c r="AE25" s="120">
        <f>IF($AE$28="","",VLOOKUP($AE$28,男子データ!$A$2:$E$91,5))</f>
        <v>3</v>
      </c>
      <c r="AF25" s="119">
        <f>IF($AF$28="","",VLOOKUP($AF$28,男子データ!$A$2:$E$91,5))</f>
        <v>3</v>
      </c>
      <c r="AG25" s="117">
        <f>IF($AG$28="","",VLOOKUP($AG$28,男子データ!$A$2:$E$91,5))</f>
        <v>3</v>
      </c>
      <c r="AH25" s="120">
        <f>IF($AH$28="","",VLOOKUP($AH$28,男子データ!$A$2:$E$91,5))</f>
        <v>3</v>
      </c>
      <c r="AI25" s="121">
        <f>IF($AI$28="","",VLOOKUP($AI$28,男子データ!$A$2:$E$91,5))</f>
        <v>3</v>
      </c>
      <c r="AJ25" s="117">
        <f>IF($AJ$28="","",VLOOKUP($AJ$28,男子データ!$A$2:$E$91,5))</f>
        <v>2</v>
      </c>
      <c r="AK25" s="122">
        <f>IF($AK$28="","",VLOOKUP($AK$28,男子データ!$A$2:$E$91,5))</f>
        <v>2</v>
      </c>
      <c r="AL25" s="455" t="s">
        <v>8</v>
      </c>
      <c r="AM25" s="440"/>
      <c r="AN25" s="108"/>
    </row>
    <row r="26" spans="1:80" ht="72" customHeight="1">
      <c r="A26" s="108"/>
      <c r="B26" s="176" t="str">
        <f>IF($B$28="","",VLOOKUP($B$28,男子データ!$A$2:$E$91,4))</f>
        <v/>
      </c>
      <c r="C26" s="177" t="str">
        <f>IF($C$28="","",VLOOKUP($C$28,男子データ!$A$2:$E$91,4))</f>
        <v/>
      </c>
      <c r="D26" s="178" t="str">
        <f>IF($D$28="","",VLOOKUP($D$28,男子データ!$A$2:$E$91,4))</f>
        <v/>
      </c>
      <c r="E26" s="179" t="str">
        <f>IF($E$28="","",VLOOKUP($E$28,男子データ!$A$2:$E$91,4))</f>
        <v/>
      </c>
      <c r="F26" s="177" t="str">
        <f>IF($F$28="","",VLOOKUP($F$28,男子データ!$A$2:$E$91,4))</f>
        <v/>
      </c>
      <c r="G26" s="180" t="str">
        <f>IF($G$28="","",VLOOKUP($G$28,男子データ!$A$2:$E$91,4))</f>
        <v/>
      </c>
      <c r="H26" s="179" t="str">
        <f>IF($H$28="","",VLOOKUP($H$28,男子データ!$A$2:$E$91,4))</f>
        <v/>
      </c>
      <c r="I26" s="177" t="str">
        <f>IF($I$28="","",VLOOKUP($I$28,男子データ!$A$2:$E$91,4))</f>
        <v>森　杏之介</v>
      </c>
      <c r="J26" s="180" t="str">
        <f>IF($J$28="","",VLOOKUP($J$28,男子データ!$A$2:$E$91,4))</f>
        <v>村上　慎弥</v>
      </c>
      <c r="K26" s="182" t="str">
        <f>IF($K$28="","",VLOOKUP($K$28,男子データ!$A$2:$E$91,4))</f>
        <v/>
      </c>
      <c r="L26" s="177" t="str">
        <f>IF($L$28="","",VLOOKUP($L$28,男子データ!$A$2:$E$91,4))</f>
        <v>深瀬　聖</v>
      </c>
      <c r="M26" s="181" t="str">
        <f>IF($M$28="","",VLOOKUP($M$28,男子データ!$A$2:$E$91,4))</f>
        <v>田宮　教行</v>
      </c>
      <c r="N26" s="176" t="str">
        <f>IF($N$28="","",VLOOKUP($N$28,男子データ!$A$2:$E$91,4))</f>
        <v/>
      </c>
      <c r="O26" s="177" t="str">
        <f>IF($O$28="","",VLOOKUP($O$28,男子データ!$A$2:$E$91,4))</f>
        <v>酒井　康我</v>
      </c>
      <c r="P26" s="178" t="str">
        <f>IF($P$28="","",VLOOKUP($P$28,男子データ!$A$2:$E$91,4))</f>
        <v>菊地　海里</v>
      </c>
      <c r="Q26" s="179" t="str">
        <f>IF($Q$28="","",VLOOKUP($Q$28,男子データ!$A$2:$E$91,4))</f>
        <v/>
      </c>
      <c r="R26" s="177" t="str">
        <f>IF($R$28="","",VLOOKUP($R$28,男子データ!$A$2:$E$91,4))</f>
        <v>大橋　亮介</v>
      </c>
      <c r="S26" s="180" t="str">
        <f>IF($S$28="","",VLOOKUP($S$28,男子データ!$A$2:$E$91,4))</f>
        <v>大塚　陽向</v>
      </c>
      <c r="T26" s="179" t="str">
        <f>IF($T$28="","",VLOOKUP($T$28,男子データ!$A$2:$E$91,4))</f>
        <v>井上　祥遥</v>
      </c>
      <c r="U26" s="177" t="str">
        <f>IF($U$28="","",VLOOKUP($U$28,男子データ!$A$2:$E$91,4))</f>
        <v>吉田　　尊</v>
      </c>
      <c r="V26" s="180" t="str">
        <f>IF($V$28="","",VLOOKUP($V$28,男子データ!$A$2:$E$91,4))</f>
        <v>松浦　駿晴</v>
      </c>
      <c r="W26" s="182" t="str">
        <f>IF($W$28="","",VLOOKUP($W$28,男子データ!$A$2:$E$91,4))</f>
        <v>中田　歩夢</v>
      </c>
      <c r="X26" s="177" t="str">
        <f>IF($X$28="","",VLOOKUP($X$28,男子データ!$A$2:$E$91,4))</f>
        <v>中島　健介</v>
      </c>
      <c r="Y26" s="181" t="str">
        <f>IF($Y$28="","",VLOOKUP($Y$28,男子データ!$A$2:$E$91,4))</f>
        <v>鈴木　祐大</v>
      </c>
      <c r="Z26" s="176" t="str">
        <f>IF($Z$28="","",VLOOKUP($Z$28,男子データ!$A$2:$E$91,4))</f>
        <v>大方　勇吾</v>
      </c>
      <c r="AA26" s="177" t="str">
        <f>IF($AA$28="","",VLOOKUP($AA$28,男子データ!$A$2:$E$91,4))</f>
        <v>長谷川　大</v>
      </c>
      <c r="AB26" s="178" t="str">
        <f>IF($AB$28="","",VLOOKUP($AB$28,男子データ!$A$2:$E$91,4))</f>
        <v>栗城　佑妃</v>
      </c>
      <c r="AC26" s="179" t="str">
        <f>IF($AC$28="","",VLOOKUP($AC$28,男子データ!$A$2:$E$91,4))</f>
        <v>柴田　稜真</v>
      </c>
      <c r="AD26" s="177" t="str">
        <f>IF($AD$28="","",VLOOKUP($AD$28,男子データ!$A$2:$E$91,4))</f>
        <v>福田　光希</v>
      </c>
      <c r="AE26" s="180" t="str">
        <f>IF($AE$28="","",VLOOKUP($AE$28,男子データ!$A$2:$E$91,4))</f>
        <v>宮原　捷伍</v>
      </c>
      <c r="AF26" s="179" t="str">
        <f>IF($AF$28="","",VLOOKUP($AF$28,男子データ!$A$2:$E$91,4))</f>
        <v>吉本　匠汰</v>
      </c>
      <c r="AG26" s="177" t="str">
        <f>IF($AG$28="","",VLOOKUP($AG$28,男子データ!$A$2:$E$91,4))</f>
        <v>森　真那人</v>
      </c>
      <c r="AH26" s="180" t="str">
        <f>IF($AH$28="","",VLOOKUP($AH$28,男子データ!$A$2:$E$91,4))</f>
        <v>川端　慧之</v>
      </c>
      <c r="AI26" s="182" t="str">
        <f>IF($AI$28="","",VLOOKUP($AI$28,男子データ!$A$2:$E$91,4))</f>
        <v>川﨑　冬馬</v>
      </c>
      <c r="AJ26" s="177" t="str">
        <f>IF($AJ$28="","",VLOOKUP($AJ$28,男子データ!$A$2:$E$91,4))</f>
        <v>小島　幸太</v>
      </c>
      <c r="AK26" s="181" t="str">
        <f>IF($AK$28="","",VLOOKUP($AK$28,男子データ!$A$2:$E$91,4))</f>
        <v>小笹　廉</v>
      </c>
      <c r="AL26" s="456" t="s">
        <v>5</v>
      </c>
      <c r="AM26" s="457"/>
      <c r="AN26" s="108" ph="1"/>
      <c r="AP26" s="3" ph="1"/>
      <c r="AQ26" s="3" ph="1"/>
      <c r="AR26" s="3" ph="1"/>
      <c r="AY26" s="3" ph="1"/>
      <c r="AZ26" s="3" ph="1"/>
      <c r="BA26" s="3" ph="1"/>
      <c r="BB26" s="3" ph="1"/>
      <c r="BC26" s="3" ph="1"/>
      <c r="BD26" s="3" ph="1"/>
      <c r="BE26" s="3" ph="1"/>
      <c r="BF26" s="3" ph="1"/>
      <c r="BG26" s="3" ph="1"/>
      <c r="BH26" s="3" ph="1"/>
      <c r="BI26" s="3" ph="1"/>
      <c r="BJ26" s="3" ph="1"/>
      <c r="BK26" s="3" ph="1"/>
      <c r="BL26" s="3" ph="1"/>
      <c r="BM26" s="3" ph="1"/>
      <c r="BN26" s="3" ph="1"/>
      <c r="BO26" s="3" ph="1"/>
      <c r="BP26" s="3" ph="1"/>
      <c r="BQ26" s="3" ph="1"/>
      <c r="BR26" s="3" ph="1"/>
      <c r="BS26" s="3" ph="1"/>
      <c r="BT26" s="3" ph="1"/>
      <c r="BU26" s="3" ph="1"/>
      <c r="BV26" s="3" ph="1"/>
      <c r="BW26" s="3" ph="1"/>
      <c r="BX26" s="3" ph="1"/>
      <c r="BY26" s="3" ph="1"/>
      <c r="CB26" s="3" ph="1"/>
    </row>
    <row r="27" spans="1:80" ht="26.25" customHeight="1">
      <c r="A27" s="108"/>
      <c r="B27" s="176" t="str">
        <f>IF($B$28="","",VLOOKUP($B$28,男子データ!$A$2:$E$91,2))</f>
        <v/>
      </c>
      <c r="C27" s="177" t="str">
        <f>IF($C$28="","",VLOOKUP($C$28,男子データ!$A$2:$E$91,2))</f>
        <v/>
      </c>
      <c r="D27" s="178" t="str">
        <f>IF($D$28="","",VLOOKUP($D$28,男子データ!$A$2:$E$91,2))</f>
        <v/>
      </c>
      <c r="E27" s="179" t="str">
        <f>IF($E$28="","",VLOOKUP($E$28,男子データ!$A$2:$E$91,2))</f>
        <v/>
      </c>
      <c r="F27" s="177" t="str">
        <f>IF($F$28="","",VLOOKUP($F$28,男子データ!$A$2:$E$91,2))</f>
        <v/>
      </c>
      <c r="G27" s="180" t="str">
        <f>IF($G$28="","",VLOOKUP($G$28,男子データ!$A$2:$E$91,2))</f>
        <v/>
      </c>
      <c r="H27" s="179" t="str">
        <f>IF($H$28="","",VLOOKUP($H$28,男子データ!$A$2:$E$91,2))</f>
        <v/>
      </c>
      <c r="I27" s="177" t="str">
        <f>IF($I$28="","",VLOOKUP($I$28,男子データ!$A$2:$E$91,2))</f>
        <v>工業</v>
      </c>
      <c r="J27" s="180" t="str">
        <f>IF($J$28="","",VLOOKUP($J$28,男子データ!$A$2:$E$91,2))</f>
        <v>工業</v>
      </c>
      <c r="K27" s="182" t="str">
        <f>IF($K$28="","",VLOOKUP($K$28,男子データ!$A$2:$E$91,2))</f>
        <v/>
      </c>
      <c r="L27" s="177" t="str">
        <f>IF($L$28="","",VLOOKUP($L$28,男子データ!$A$2:$E$91,2))</f>
        <v>工業</v>
      </c>
      <c r="M27" s="181" t="str">
        <f>IF($M$28="","",VLOOKUP($M$28,男子データ!$A$2:$E$91,2))</f>
        <v>工業</v>
      </c>
      <c r="N27" s="176" t="str">
        <f>IF($N$28="","",VLOOKUP($N$28,男子データ!$A$2:$E$91,2))</f>
        <v/>
      </c>
      <c r="O27" s="177" t="str">
        <f>IF($O$28="","",VLOOKUP($O$28,男子データ!$A$2:$E$91,2))</f>
        <v>工業</v>
      </c>
      <c r="P27" s="178" t="str">
        <f>IF($P$28="","",VLOOKUP($P$28,男子データ!$A$2:$E$91,2))</f>
        <v>工業</v>
      </c>
      <c r="Q27" s="179" t="str">
        <f>IF($Q$28="","",VLOOKUP($Q$28,男子データ!$A$2:$E$91,2))</f>
        <v/>
      </c>
      <c r="R27" s="177" t="str">
        <f>IF($R$28="","",VLOOKUP($R$28,男子データ!$A$2:$E$91,2))</f>
        <v>工業</v>
      </c>
      <c r="S27" s="180" t="str">
        <f>IF($S$28="","",VLOOKUP($S$28,男子データ!$A$2:$E$91,2))</f>
        <v>工業</v>
      </c>
      <c r="T27" s="179" t="str">
        <f>IF($T$28="","",VLOOKUP($T$28,男子データ!$A$2:$E$91,2))</f>
        <v>工業</v>
      </c>
      <c r="U27" s="177" t="str">
        <f>IF($U$28="","",VLOOKUP($U$28,男子データ!$A$2:$E$91,2))</f>
        <v>工業</v>
      </c>
      <c r="V27" s="180" t="str">
        <f>IF($V$28="","",VLOOKUP($V$28,男子データ!$A$2:$E$91,2))</f>
        <v>工業</v>
      </c>
      <c r="W27" s="182" t="str">
        <f>IF($W$28="","",VLOOKUP($W$28,男子データ!$A$2:$E$91,2))</f>
        <v>工業</v>
      </c>
      <c r="X27" s="177" t="str">
        <f>IF($X$28="","",VLOOKUP($X$28,男子データ!$A$2:$E$91,2))</f>
        <v>工業</v>
      </c>
      <c r="Y27" s="181" t="str">
        <f>IF($Y$28="","",VLOOKUP($Y$28,男子データ!$A$2:$E$91,2))</f>
        <v>工業</v>
      </c>
      <c r="Z27" s="176" t="str">
        <f>IF($Z$28="","",VLOOKUP($Z$28,男子データ!$A$2:$E$91,2))</f>
        <v>工業</v>
      </c>
      <c r="AA27" s="177" t="str">
        <f>IF($AA$28="","",VLOOKUP($AA$28,男子データ!$A$2:$E$91,2))</f>
        <v>柏葉</v>
      </c>
      <c r="AB27" s="178" t="str">
        <f>IF($AB$28="","",VLOOKUP($AB$28,男子データ!$A$2:$E$91,2))</f>
        <v>柏葉</v>
      </c>
      <c r="AC27" s="179" t="str">
        <f>IF($AC$28="","",VLOOKUP($AC$28,男子データ!$A$2:$E$91,2))</f>
        <v>柏葉</v>
      </c>
      <c r="AD27" s="177" t="str">
        <f>IF($AD$28="","",VLOOKUP($AD$28,男子データ!$A$2:$E$91,2))</f>
        <v>柏葉</v>
      </c>
      <c r="AE27" s="180" t="str">
        <f>IF($AE$28="","",VLOOKUP($AE$28,男子データ!$A$2:$E$91,2))</f>
        <v>柏葉</v>
      </c>
      <c r="AF27" s="179" t="str">
        <f>IF($AF$28="","",VLOOKUP($AF$28,男子データ!$A$2:$E$91,2))</f>
        <v>柏葉</v>
      </c>
      <c r="AG27" s="177" t="str">
        <f>IF($AG$28="","",VLOOKUP($AG$28,男子データ!$A$2:$E$91,2))</f>
        <v>柏葉</v>
      </c>
      <c r="AH27" s="180" t="str">
        <f>IF($AH$28="","",VLOOKUP($AH$28,男子データ!$A$2:$E$91,2))</f>
        <v>柏葉</v>
      </c>
      <c r="AI27" s="182" t="str">
        <f>IF($AI$28="","",VLOOKUP($AI$28,男子データ!$A$2:$E$91,2))</f>
        <v>足寄</v>
      </c>
      <c r="AJ27" s="177" t="str">
        <f>IF($AJ$28="","",VLOOKUP($AJ$28,男子データ!$A$2:$E$91,2))</f>
        <v>足寄</v>
      </c>
      <c r="AK27" s="181" t="str">
        <f>IF($AK$28="","",VLOOKUP($AK$28,男子データ!$A$2:$E$91,2))</f>
        <v>足寄</v>
      </c>
      <c r="AL27" s="433" t="s">
        <v>3</v>
      </c>
      <c r="AM27" s="437"/>
      <c r="AN27" s="108"/>
    </row>
    <row r="28" spans="1:80" ht="15" customHeight="1">
      <c r="A28" s="108"/>
      <c r="B28" s="137"/>
      <c r="C28" s="138"/>
      <c r="D28" s="139"/>
      <c r="E28" s="140"/>
      <c r="F28" s="138"/>
      <c r="G28" s="141"/>
      <c r="H28" s="142"/>
      <c r="I28" s="138">
        <v>62</v>
      </c>
      <c r="J28" s="141">
        <v>61</v>
      </c>
      <c r="K28" s="142"/>
      <c r="L28" s="138">
        <v>60</v>
      </c>
      <c r="M28" s="143">
        <v>59</v>
      </c>
      <c r="N28" s="137"/>
      <c r="O28" s="138">
        <v>58</v>
      </c>
      <c r="P28" s="139">
        <v>57</v>
      </c>
      <c r="Q28" s="140"/>
      <c r="R28" s="138">
        <v>56</v>
      </c>
      <c r="S28" s="141">
        <v>55</v>
      </c>
      <c r="T28" s="142">
        <v>54</v>
      </c>
      <c r="U28" s="138">
        <v>53</v>
      </c>
      <c r="V28" s="141">
        <v>52</v>
      </c>
      <c r="W28" s="142">
        <v>51</v>
      </c>
      <c r="X28" s="138">
        <v>50</v>
      </c>
      <c r="Y28" s="143">
        <v>49</v>
      </c>
      <c r="Z28" s="137">
        <v>48</v>
      </c>
      <c r="AA28" s="138">
        <v>47</v>
      </c>
      <c r="AB28" s="139">
        <v>46</v>
      </c>
      <c r="AC28" s="140">
        <v>45</v>
      </c>
      <c r="AD28" s="138">
        <v>44</v>
      </c>
      <c r="AE28" s="141">
        <v>43</v>
      </c>
      <c r="AF28" s="142">
        <v>42</v>
      </c>
      <c r="AG28" s="138">
        <v>41</v>
      </c>
      <c r="AH28" s="139">
        <v>40</v>
      </c>
      <c r="AI28" s="140">
        <v>39</v>
      </c>
      <c r="AJ28" s="138">
        <v>38</v>
      </c>
      <c r="AK28" s="143">
        <v>37</v>
      </c>
      <c r="AL28" s="455" t="s">
        <v>1</v>
      </c>
      <c r="AM28" s="440"/>
      <c r="AN28" s="108"/>
    </row>
    <row r="29" spans="1:80" ht="15" customHeight="1">
      <c r="A29" s="108"/>
      <c r="B29" s="433" t="s">
        <v>267</v>
      </c>
      <c r="C29" s="434"/>
      <c r="D29" s="434"/>
      <c r="E29" s="435" t="s">
        <v>266</v>
      </c>
      <c r="F29" s="434"/>
      <c r="G29" s="436"/>
      <c r="H29" s="435" t="s">
        <v>265</v>
      </c>
      <c r="I29" s="434"/>
      <c r="J29" s="436"/>
      <c r="K29" s="434" t="s">
        <v>264</v>
      </c>
      <c r="L29" s="434"/>
      <c r="M29" s="437"/>
      <c r="N29" s="433" t="s">
        <v>267</v>
      </c>
      <c r="O29" s="434"/>
      <c r="P29" s="434"/>
      <c r="Q29" s="435" t="s">
        <v>266</v>
      </c>
      <c r="R29" s="434"/>
      <c r="S29" s="436"/>
      <c r="T29" s="435" t="s">
        <v>265</v>
      </c>
      <c r="U29" s="434"/>
      <c r="V29" s="436"/>
      <c r="W29" s="434" t="s">
        <v>264</v>
      </c>
      <c r="X29" s="434"/>
      <c r="Y29" s="437"/>
      <c r="Z29" s="433" t="s">
        <v>267</v>
      </c>
      <c r="AA29" s="434"/>
      <c r="AB29" s="434"/>
      <c r="AC29" s="435" t="s">
        <v>266</v>
      </c>
      <c r="AD29" s="434"/>
      <c r="AE29" s="436"/>
      <c r="AF29" s="435" t="s">
        <v>265</v>
      </c>
      <c r="AG29" s="434"/>
      <c r="AH29" s="436"/>
      <c r="AI29" s="435" t="s">
        <v>264</v>
      </c>
      <c r="AJ29" s="434"/>
      <c r="AK29" s="437"/>
      <c r="AL29" s="455" t="s">
        <v>7</v>
      </c>
      <c r="AM29" s="440"/>
      <c r="AN29" s="108"/>
    </row>
    <row r="30" spans="1:80" ht="15" customHeight="1" thickBot="1">
      <c r="A30" s="108"/>
      <c r="B30" s="450">
        <v>6</v>
      </c>
      <c r="C30" s="451"/>
      <c r="D30" s="451"/>
      <c r="E30" s="451"/>
      <c r="F30" s="451"/>
      <c r="G30" s="451"/>
      <c r="H30" s="451"/>
      <c r="I30" s="451"/>
      <c r="J30" s="451"/>
      <c r="K30" s="451"/>
      <c r="L30" s="451"/>
      <c r="M30" s="452"/>
      <c r="N30" s="450">
        <v>5</v>
      </c>
      <c r="O30" s="451"/>
      <c r="P30" s="451"/>
      <c r="Q30" s="451"/>
      <c r="R30" s="451"/>
      <c r="S30" s="451"/>
      <c r="T30" s="451"/>
      <c r="U30" s="451"/>
      <c r="V30" s="451"/>
      <c r="W30" s="451"/>
      <c r="X30" s="451"/>
      <c r="Y30" s="452"/>
      <c r="Z30" s="450">
        <v>4</v>
      </c>
      <c r="AA30" s="451"/>
      <c r="AB30" s="451"/>
      <c r="AC30" s="451"/>
      <c r="AD30" s="451"/>
      <c r="AE30" s="451"/>
      <c r="AF30" s="451"/>
      <c r="AG30" s="451"/>
      <c r="AH30" s="451"/>
      <c r="AI30" s="451"/>
      <c r="AJ30" s="451"/>
      <c r="AK30" s="452"/>
      <c r="AL30" s="450" t="s">
        <v>223</v>
      </c>
      <c r="AM30" s="452"/>
      <c r="AN30" s="108"/>
    </row>
    <row r="50" spans="2:40" ht="15" customHeight="1">
      <c r="B50" s="3" ph="1"/>
      <c r="C50" s="3" ph="1"/>
      <c r="D50" s="3" ph="1"/>
      <c r="E50" s="3" ph="1"/>
      <c r="F50" s="3" ph="1"/>
      <c r="G50" s="3" ph="1"/>
      <c r="H50" s="3" ph="1"/>
      <c r="I50" s="3" ph="1"/>
      <c r="J50" s="3" ph="1"/>
      <c r="K50" s="3" ph="1"/>
      <c r="L50" s="3" ph="1"/>
      <c r="M50" s="3" ph="1"/>
      <c r="N50" s="3" ph="1"/>
      <c r="O50" s="3" ph="1"/>
      <c r="P50" s="3" ph="1"/>
      <c r="Q50" s="3" ph="1"/>
      <c r="R50" s="3" ph="1"/>
      <c r="S50" s="3" ph="1"/>
      <c r="T50" s="3" ph="1"/>
      <c r="U50" s="3" ph="1"/>
      <c r="V50" s="3" ph="1"/>
      <c r="W50" s="3" ph="1"/>
      <c r="X50" s="3" ph="1"/>
      <c r="Y50" s="3" ph="1"/>
      <c r="Z50" s="3" ph="1"/>
      <c r="AA50" s="3" ph="1"/>
      <c r="AB50" s="3" ph="1"/>
      <c r="AC50" s="3" ph="1"/>
      <c r="AD50" s="3" ph="1"/>
      <c r="AE50" s="3" ph="1"/>
      <c r="AF50" s="3" ph="1"/>
      <c r="AG50" s="3" ph="1"/>
      <c r="AH50" s="3" ph="1"/>
      <c r="AI50" s="3" ph="1"/>
      <c r="AJ50" s="3" ph="1"/>
      <c r="AK50" s="3" ph="1"/>
      <c r="AN50" s="3" ph="1"/>
    </row>
  </sheetData>
  <mergeCells count="30">
    <mergeCell ref="N30:Y30"/>
    <mergeCell ref="Z30:AK30"/>
    <mergeCell ref="AL30:AM30"/>
    <mergeCell ref="AL28:AM28"/>
    <mergeCell ref="AL29:AM29"/>
    <mergeCell ref="AF29:AH29"/>
    <mergeCell ref="AI29:AK29"/>
    <mergeCell ref="K29:M29"/>
    <mergeCell ref="AC29:AE29"/>
    <mergeCell ref="N29:P29"/>
    <mergeCell ref="Q29:S29"/>
    <mergeCell ref="T29:V29"/>
    <mergeCell ref="W29:Y29"/>
    <mergeCell ref="Z29:AB29"/>
    <mergeCell ref="B30:M30"/>
    <mergeCell ref="AL27:AM27"/>
    <mergeCell ref="AL3:AM3"/>
    <mergeCell ref="AL4:AM8"/>
    <mergeCell ref="AL9:AM9"/>
    <mergeCell ref="AL10:AM10"/>
    <mergeCell ref="AM11:AM14"/>
    <mergeCell ref="AL15:AM15"/>
    <mergeCell ref="AM16:AM19"/>
    <mergeCell ref="AL20:AM20"/>
    <mergeCell ref="AM21:AM24"/>
    <mergeCell ref="AL25:AM25"/>
    <mergeCell ref="AL26:AM26"/>
    <mergeCell ref="B29:D29"/>
    <mergeCell ref="E29:G29"/>
    <mergeCell ref="H29:J29"/>
  </mergeCells>
  <phoneticPr fontId="1"/>
  <conditionalFormatting sqref="B3:AK3">
    <cfRule type="cellIs" dxfId="7" priority="1" operator="between">
      <formula>4</formula>
      <formula>6</formula>
    </cfRule>
    <cfRule type="cellIs" dxfId="6" priority="2" operator="equal">
      <formula>3</formula>
    </cfRule>
    <cfRule type="cellIs" dxfId="5" priority="3" operator="equal">
      <formula>2</formula>
    </cfRule>
    <cfRule type="cellIs" dxfId="4" priority="4" operator="equal">
      <formula>1</formula>
    </cfRule>
  </conditionalFormatting>
  <dataValidations count="1">
    <dataValidation type="list" allowBlank="1" showInputMessage="1" showErrorMessage="1" sqref="B21:AK24 B4:AK8 B11:AK14 B16:AK19">
      <formula1>"○,×"</formula1>
    </dataValidation>
  </dataValidations>
  <printOptions horizontalCentered="1" verticalCentered="1"/>
  <pageMargins left="0.59055118110236227" right="0.59055118110236227" top="0.78740157480314965" bottom="0.78740157480314965" header="0.31496062992125984" footer="0.31496062992125984"/>
  <pageSetup paperSize="9" scale="98" orientation="landscape" horizontalDpi="4294967293" r:id="rId1"/>
  <headerFooter>
    <oddFooter>&amp;C１０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3"/>
  <sheetViews>
    <sheetView showGridLines="0" topLeftCell="A5" zoomScale="80" zoomScaleNormal="80" zoomScaleSheetLayoutView="90" workbookViewId="0">
      <selection activeCell="AQ22" sqref="AQ22:AQ25"/>
    </sheetView>
  </sheetViews>
  <sheetFormatPr defaultRowHeight="12.75" customHeight="1"/>
  <cols>
    <col min="1" max="1" width="5.140625" style="3" customWidth="1"/>
    <col min="2" max="45" width="3.140625" style="3" customWidth="1"/>
    <col min="46" max="53" width="9.140625" style="3"/>
    <col min="54" max="54" width="9" style="3" customWidth="1"/>
    <col min="55" max="16384" width="9.140625" style="3"/>
  </cols>
  <sheetData>
    <row r="1" spans="1:48" ht="17.25">
      <c r="A1" s="17" t="s">
        <v>258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</row>
    <row r="2" spans="1:48" ht="12.75" customHeight="1" thickBo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</row>
    <row r="3" spans="1:48" ht="24.75" customHeight="1">
      <c r="A3" s="108"/>
      <c r="B3" s="473" t="str">
        <f>IF('団体(女子)データ'!I39="","",'団体(女子)データ'!I39)</f>
        <v/>
      </c>
      <c r="C3" s="474"/>
      <c r="D3" s="474"/>
      <c r="E3" s="474"/>
      <c r="F3" s="474"/>
      <c r="G3" s="474"/>
      <c r="H3" s="474"/>
      <c r="I3" s="474" t="str">
        <f>IF('団体(女子)データ'!I32="","",'団体(女子)データ'!I32)</f>
        <v/>
      </c>
      <c r="J3" s="474"/>
      <c r="K3" s="474"/>
      <c r="L3" s="474"/>
      <c r="M3" s="474"/>
      <c r="N3" s="474"/>
      <c r="O3" s="475"/>
      <c r="P3" s="476" t="str">
        <f>IF('団体(女子)データ'!I25="","",'団体(女子)データ'!I25)</f>
        <v/>
      </c>
      <c r="Q3" s="474"/>
      <c r="R3" s="474"/>
      <c r="S3" s="474"/>
      <c r="T3" s="474"/>
      <c r="U3" s="474"/>
      <c r="V3" s="474"/>
      <c r="W3" s="474" t="str">
        <f>IF('団体(女子)データ'!I18="","",'団体(女子)データ'!I18)</f>
        <v/>
      </c>
      <c r="X3" s="474"/>
      <c r="Y3" s="474"/>
      <c r="Z3" s="474"/>
      <c r="AA3" s="474"/>
      <c r="AB3" s="474"/>
      <c r="AC3" s="477"/>
      <c r="AD3" s="473" t="str">
        <f>IF('団体(女子)データ'!I11="","",'団体(女子)データ'!I11)</f>
        <v/>
      </c>
      <c r="AE3" s="474"/>
      <c r="AF3" s="474"/>
      <c r="AG3" s="474"/>
      <c r="AH3" s="474"/>
      <c r="AI3" s="474"/>
      <c r="AJ3" s="474"/>
      <c r="AK3" s="474" t="str">
        <f>IF('団体(女子)データ'!I4="","",'団体(女子)データ'!I4)</f>
        <v/>
      </c>
      <c r="AL3" s="474"/>
      <c r="AM3" s="474"/>
      <c r="AN3" s="474"/>
      <c r="AO3" s="474"/>
      <c r="AP3" s="474"/>
      <c r="AQ3" s="475"/>
      <c r="AR3" s="463" t="s">
        <v>2</v>
      </c>
      <c r="AS3" s="464"/>
    </row>
    <row r="4" spans="1:48" ht="12.75" customHeight="1">
      <c r="A4" s="108"/>
      <c r="B4" s="465" t="str">
        <f>IF(H25="","",COUNTIF(D10:H25,"○"))</f>
        <v/>
      </c>
      <c r="C4" s="466"/>
      <c r="D4" s="189"/>
      <c r="E4" s="117"/>
      <c r="F4" s="117"/>
      <c r="G4" s="117"/>
      <c r="H4" s="190"/>
      <c r="I4" s="466" t="str">
        <f>IF(O25="","",COUNTIF(K10:O25,"○"))</f>
        <v/>
      </c>
      <c r="J4" s="466"/>
      <c r="K4" s="189"/>
      <c r="L4" s="117"/>
      <c r="M4" s="117"/>
      <c r="N4" s="117"/>
      <c r="O4" s="191"/>
      <c r="P4" s="469" t="str">
        <f>IF(V25="","",COUNTIF(R10:V25,"○"))</f>
        <v/>
      </c>
      <c r="Q4" s="466"/>
      <c r="R4" s="189"/>
      <c r="S4" s="117"/>
      <c r="T4" s="117"/>
      <c r="U4" s="117"/>
      <c r="V4" s="120"/>
      <c r="W4" s="466" t="str">
        <f>IF(AC25="","",COUNTIF(Y10:AC25,"○"))</f>
        <v/>
      </c>
      <c r="X4" s="466"/>
      <c r="Y4" s="189"/>
      <c r="Z4" s="117"/>
      <c r="AA4" s="117"/>
      <c r="AB4" s="117"/>
      <c r="AC4" s="185"/>
      <c r="AD4" s="465" t="str">
        <f>IF(AJ25="","",COUNTIF(AF10:AJ25,"○"))</f>
        <v/>
      </c>
      <c r="AE4" s="466"/>
      <c r="AF4" s="189"/>
      <c r="AG4" s="117"/>
      <c r="AH4" s="117"/>
      <c r="AI4" s="117"/>
      <c r="AJ4" s="190"/>
      <c r="AK4" s="466" t="str">
        <f>IF(AQ25="","",COUNTIF(AM10:AQ25,"○"))</f>
        <v/>
      </c>
      <c r="AL4" s="466"/>
      <c r="AM4" s="189"/>
      <c r="AN4" s="117"/>
      <c r="AO4" s="117"/>
      <c r="AP4" s="117"/>
      <c r="AQ4" s="191"/>
      <c r="AR4" s="462" t="s">
        <v>184</v>
      </c>
      <c r="AS4" s="457"/>
    </row>
    <row r="5" spans="1:48" ht="12.75" customHeight="1">
      <c r="A5" s="108"/>
      <c r="B5" s="465"/>
      <c r="C5" s="466"/>
      <c r="D5" s="192"/>
      <c r="E5" s="124"/>
      <c r="F5" s="124"/>
      <c r="G5" s="124"/>
      <c r="H5" s="193"/>
      <c r="I5" s="466"/>
      <c r="J5" s="466"/>
      <c r="K5" s="192"/>
      <c r="L5" s="124"/>
      <c r="M5" s="124"/>
      <c r="N5" s="124"/>
      <c r="O5" s="194"/>
      <c r="P5" s="469"/>
      <c r="Q5" s="466"/>
      <c r="R5" s="192"/>
      <c r="S5" s="124"/>
      <c r="T5" s="124"/>
      <c r="U5" s="124"/>
      <c r="V5" s="127"/>
      <c r="W5" s="466"/>
      <c r="X5" s="466"/>
      <c r="Y5" s="192"/>
      <c r="Z5" s="124"/>
      <c r="AA5" s="124"/>
      <c r="AB5" s="124"/>
      <c r="AC5" s="186"/>
      <c r="AD5" s="465"/>
      <c r="AE5" s="466"/>
      <c r="AF5" s="192"/>
      <c r="AG5" s="124"/>
      <c r="AH5" s="124"/>
      <c r="AI5" s="124"/>
      <c r="AJ5" s="193"/>
      <c r="AK5" s="466"/>
      <c r="AL5" s="466"/>
      <c r="AM5" s="192"/>
      <c r="AN5" s="124"/>
      <c r="AO5" s="124"/>
      <c r="AP5" s="124"/>
      <c r="AQ5" s="194"/>
      <c r="AR5" s="462"/>
      <c r="AS5" s="457"/>
    </row>
    <row r="6" spans="1:48" ht="12.75" customHeight="1">
      <c r="A6" s="108"/>
      <c r="B6" s="465"/>
      <c r="C6" s="466"/>
      <c r="D6" s="192"/>
      <c r="E6" s="124"/>
      <c r="F6" s="124"/>
      <c r="G6" s="124"/>
      <c r="H6" s="193"/>
      <c r="I6" s="466"/>
      <c r="J6" s="466"/>
      <c r="K6" s="192"/>
      <c r="L6" s="124"/>
      <c r="M6" s="124"/>
      <c r="N6" s="124"/>
      <c r="O6" s="194"/>
      <c r="P6" s="469"/>
      <c r="Q6" s="466"/>
      <c r="R6" s="192"/>
      <c r="S6" s="124"/>
      <c r="T6" s="124"/>
      <c r="U6" s="124"/>
      <c r="V6" s="127"/>
      <c r="W6" s="466"/>
      <c r="X6" s="466"/>
      <c r="Y6" s="192"/>
      <c r="Z6" s="124"/>
      <c r="AA6" s="124"/>
      <c r="AB6" s="124"/>
      <c r="AC6" s="186"/>
      <c r="AD6" s="465"/>
      <c r="AE6" s="466"/>
      <c r="AF6" s="192"/>
      <c r="AG6" s="124"/>
      <c r="AH6" s="124"/>
      <c r="AI6" s="124"/>
      <c r="AJ6" s="193"/>
      <c r="AK6" s="466"/>
      <c r="AL6" s="466"/>
      <c r="AM6" s="192"/>
      <c r="AN6" s="124"/>
      <c r="AO6" s="124"/>
      <c r="AP6" s="124"/>
      <c r="AQ6" s="194"/>
      <c r="AR6" s="462"/>
      <c r="AS6" s="457"/>
    </row>
    <row r="7" spans="1:48" ht="12.75" customHeight="1">
      <c r="A7" s="108"/>
      <c r="B7" s="467"/>
      <c r="C7" s="468"/>
      <c r="D7" s="195"/>
      <c r="E7" s="169"/>
      <c r="F7" s="169"/>
      <c r="G7" s="169"/>
      <c r="H7" s="196"/>
      <c r="I7" s="468"/>
      <c r="J7" s="468"/>
      <c r="K7" s="195"/>
      <c r="L7" s="169"/>
      <c r="M7" s="169"/>
      <c r="N7" s="169"/>
      <c r="O7" s="197"/>
      <c r="P7" s="470"/>
      <c r="Q7" s="468"/>
      <c r="R7" s="195"/>
      <c r="S7" s="169"/>
      <c r="T7" s="169"/>
      <c r="U7" s="169"/>
      <c r="V7" s="172"/>
      <c r="W7" s="468"/>
      <c r="X7" s="468"/>
      <c r="Y7" s="195"/>
      <c r="Z7" s="169"/>
      <c r="AA7" s="169"/>
      <c r="AB7" s="169"/>
      <c r="AC7" s="198"/>
      <c r="AD7" s="467"/>
      <c r="AE7" s="468"/>
      <c r="AF7" s="195"/>
      <c r="AG7" s="169"/>
      <c r="AH7" s="169"/>
      <c r="AI7" s="169"/>
      <c r="AJ7" s="196"/>
      <c r="AK7" s="468"/>
      <c r="AL7" s="468"/>
      <c r="AM7" s="195"/>
      <c r="AN7" s="169"/>
      <c r="AO7" s="169"/>
      <c r="AP7" s="169"/>
      <c r="AQ7" s="197"/>
      <c r="AR7" s="462"/>
      <c r="AS7" s="457"/>
    </row>
    <row r="8" spans="1:48" ht="12.75" customHeight="1">
      <c r="A8" s="108"/>
      <c r="B8" s="471" t="s">
        <v>11</v>
      </c>
      <c r="C8" s="472"/>
      <c r="D8" s="199"/>
      <c r="E8" s="131"/>
      <c r="F8" s="131"/>
      <c r="G8" s="131"/>
      <c r="H8" s="200"/>
      <c r="I8" s="472" t="s">
        <v>11</v>
      </c>
      <c r="J8" s="472"/>
      <c r="K8" s="199"/>
      <c r="L8" s="131"/>
      <c r="M8" s="131"/>
      <c r="N8" s="131"/>
      <c r="O8" s="201"/>
      <c r="P8" s="478" t="s">
        <v>11</v>
      </c>
      <c r="Q8" s="472"/>
      <c r="R8" s="199"/>
      <c r="S8" s="131"/>
      <c r="T8" s="131"/>
      <c r="U8" s="131"/>
      <c r="V8" s="200"/>
      <c r="W8" s="472" t="s">
        <v>11</v>
      </c>
      <c r="X8" s="472"/>
      <c r="Y8" s="199"/>
      <c r="Z8" s="131"/>
      <c r="AA8" s="131"/>
      <c r="AB8" s="131"/>
      <c r="AC8" s="187"/>
      <c r="AD8" s="471" t="s">
        <v>11</v>
      </c>
      <c r="AE8" s="472"/>
      <c r="AF8" s="199"/>
      <c r="AG8" s="131"/>
      <c r="AH8" s="131"/>
      <c r="AI8" s="131"/>
      <c r="AJ8" s="200"/>
      <c r="AK8" s="472" t="s">
        <v>11</v>
      </c>
      <c r="AL8" s="472"/>
      <c r="AM8" s="199"/>
      <c r="AN8" s="131"/>
      <c r="AO8" s="131"/>
      <c r="AP8" s="131"/>
      <c r="AQ8" s="201"/>
      <c r="AR8" s="462"/>
      <c r="AS8" s="457"/>
    </row>
    <row r="9" spans="1:48" ht="12.75" customHeight="1">
      <c r="A9" s="108"/>
      <c r="B9" s="465" t="str">
        <f>IF(H13="","",COUNTIF(D10:H13,"○"))</f>
        <v/>
      </c>
      <c r="C9" s="466"/>
      <c r="D9" s="199" t="str">
        <f t="shared" ref="D9:G9" si="0">IF(D13="","",COUNTIF(D10:D13,"○"))</f>
        <v/>
      </c>
      <c r="E9" s="131" t="str">
        <f t="shared" si="0"/>
        <v/>
      </c>
      <c r="F9" s="131" t="str">
        <f t="shared" si="0"/>
        <v/>
      </c>
      <c r="G9" s="131" t="str">
        <f t="shared" si="0"/>
        <v/>
      </c>
      <c r="H9" s="141" t="str">
        <f>IF(H13="","",COUNTIF(H10:H13,"○"))</f>
        <v/>
      </c>
      <c r="I9" s="469" t="str">
        <f>IF(O13="","",COUNTIF(K10:O13,"○"))</f>
        <v/>
      </c>
      <c r="J9" s="466"/>
      <c r="K9" s="199" t="str">
        <f t="shared" ref="K9:N9" si="1">IF(K13="","",COUNTIF(K10:K13,"○"))</f>
        <v/>
      </c>
      <c r="L9" s="131" t="str">
        <f t="shared" si="1"/>
        <v/>
      </c>
      <c r="M9" s="131" t="str">
        <f t="shared" si="1"/>
        <v/>
      </c>
      <c r="N9" s="131" t="str">
        <f t="shared" si="1"/>
        <v/>
      </c>
      <c r="O9" s="201" t="str">
        <f>IF(O13="","",COUNTIF(O10:O13,"○"))</f>
        <v/>
      </c>
      <c r="P9" s="469" t="str">
        <f>IF(V13="","",COUNTIF(R10:V13,"○"))</f>
        <v/>
      </c>
      <c r="Q9" s="466"/>
      <c r="R9" s="199" t="str">
        <f t="shared" ref="R9:U9" si="2">IF(R13="","",COUNTIF(R10:R13,"○"))</f>
        <v/>
      </c>
      <c r="S9" s="131" t="str">
        <f t="shared" si="2"/>
        <v/>
      </c>
      <c r="T9" s="131" t="str">
        <f t="shared" si="2"/>
        <v/>
      </c>
      <c r="U9" s="131" t="str">
        <f t="shared" si="2"/>
        <v/>
      </c>
      <c r="V9" s="141" t="str">
        <f>IF(V13="","",COUNTIF(V10:V13,"○"))</f>
        <v/>
      </c>
      <c r="W9" s="469" t="str">
        <f>IF(AC13="","",COUNTIF(Y10:AC13,"○"))</f>
        <v/>
      </c>
      <c r="X9" s="466"/>
      <c r="Y9" s="199" t="str">
        <f t="shared" ref="Y9:AB9" si="3">IF(Y13="","",COUNTIF(Y10:Y13,"○"))</f>
        <v/>
      </c>
      <c r="Z9" s="131" t="str">
        <f t="shared" si="3"/>
        <v/>
      </c>
      <c r="AA9" s="131" t="str">
        <f t="shared" si="3"/>
        <v/>
      </c>
      <c r="AB9" s="131" t="str">
        <f t="shared" si="3"/>
        <v/>
      </c>
      <c r="AC9" s="187" t="str">
        <f>IF(AC13="","",COUNTIF(AC10:AC13,"○"))</f>
        <v/>
      </c>
      <c r="AD9" s="465" t="str">
        <f>IF(AJ13="","",COUNTIF(AF10:AJ13,"○"))</f>
        <v/>
      </c>
      <c r="AE9" s="466"/>
      <c r="AF9" s="199" t="str">
        <f t="shared" ref="AF9:AI9" si="4">IF(AF13="","",COUNTIF(AF10:AF13,"○"))</f>
        <v/>
      </c>
      <c r="AG9" s="131" t="str">
        <f t="shared" si="4"/>
        <v/>
      </c>
      <c r="AH9" s="131" t="str">
        <f t="shared" si="4"/>
        <v/>
      </c>
      <c r="AI9" s="131" t="str">
        <f t="shared" si="4"/>
        <v/>
      </c>
      <c r="AJ9" s="141" t="str">
        <f>IF(AJ13="","",COUNTIF(AJ10:AJ13,"○"))</f>
        <v/>
      </c>
      <c r="AK9" s="469" t="str">
        <f>IF(AQ13="","",COUNTIF(AM10:AQ13,"○"))</f>
        <v/>
      </c>
      <c r="AL9" s="466"/>
      <c r="AM9" s="199" t="str">
        <f t="shared" ref="AM9:AP9" si="5">IF(AM13="","",COUNTIF(AM10:AM13,"○"))</f>
        <v/>
      </c>
      <c r="AN9" s="131" t="str">
        <f t="shared" si="5"/>
        <v/>
      </c>
      <c r="AO9" s="131" t="str">
        <f t="shared" si="5"/>
        <v/>
      </c>
      <c r="AP9" s="131" t="str">
        <f t="shared" si="5"/>
        <v/>
      </c>
      <c r="AQ9" s="201" t="str">
        <f>IF(AQ13="","",COUNTIF(AQ10:AQ13,"○"))</f>
        <v/>
      </c>
      <c r="AR9" s="436" t="s">
        <v>0</v>
      </c>
      <c r="AS9" s="440"/>
    </row>
    <row r="10" spans="1:48" ht="12.75" customHeight="1">
      <c r="A10" s="108"/>
      <c r="B10" s="465"/>
      <c r="C10" s="466"/>
      <c r="D10" s="189"/>
      <c r="E10" s="117"/>
      <c r="F10" s="117"/>
      <c r="G10" s="117"/>
      <c r="H10" s="120"/>
      <c r="I10" s="469"/>
      <c r="J10" s="466"/>
      <c r="K10" s="189"/>
      <c r="L10" s="117"/>
      <c r="M10" s="117"/>
      <c r="N10" s="117"/>
      <c r="O10" s="191"/>
      <c r="P10" s="469"/>
      <c r="Q10" s="466"/>
      <c r="R10" s="189"/>
      <c r="S10" s="117"/>
      <c r="T10" s="117"/>
      <c r="U10" s="117"/>
      <c r="V10" s="120"/>
      <c r="W10" s="469"/>
      <c r="X10" s="466"/>
      <c r="Y10" s="189"/>
      <c r="Z10" s="117"/>
      <c r="AA10" s="117"/>
      <c r="AB10" s="117"/>
      <c r="AC10" s="185"/>
      <c r="AD10" s="465"/>
      <c r="AE10" s="466"/>
      <c r="AF10" s="189"/>
      <c r="AG10" s="117"/>
      <c r="AH10" s="117"/>
      <c r="AI10" s="117"/>
      <c r="AJ10" s="120"/>
      <c r="AK10" s="469"/>
      <c r="AL10" s="466"/>
      <c r="AM10" s="189"/>
      <c r="AN10" s="117"/>
      <c r="AO10" s="117"/>
      <c r="AP10" s="117"/>
      <c r="AQ10" s="191"/>
      <c r="AR10" s="190">
        <v>4</v>
      </c>
      <c r="AS10" s="457" t="s">
        <v>182</v>
      </c>
    </row>
    <row r="11" spans="1:48" ht="12.75" customHeight="1">
      <c r="A11" s="108"/>
      <c r="B11" s="465"/>
      <c r="C11" s="466"/>
      <c r="D11" s="192"/>
      <c r="E11" s="124"/>
      <c r="F11" s="124"/>
      <c r="G11" s="124"/>
      <c r="H11" s="127"/>
      <c r="I11" s="469"/>
      <c r="J11" s="466"/>
      <c r="K11" s="192"/>
      <c r="L11" s="124"/>
      <c r="M11" s="124"/>
      <c r="N11" s="124"/>
      <c r="O11" s="194"/>
      <c r="P11" s="469"/>
      <c r="Q11" s="466"/>
      <c r="R11" s="192"/>
      <c r="S11" s="124"/>
      <c r="T11" s="124"/>
      <c r="U11" s="124"/>
      <c r="V11" s="127"/>
      <c r="W11" s="469"/>
      <c r="X11" s="466"/>
      <c r="Y11" s="192"/>
      <c r="Z11" s="124"/>
      <c r="AA11" s="124"/>
      <c r="AB11" s="124"/>
      <c r="AC11" s="186"/>
      <c r="AD11" s="465"/>
      <c r="AE11" s="466"/>
      <c r="AF11" s="192"/>
      <c r="AG11" s="124"/>
      <c r="AH11" s="124"/>
      <c r="AI11" s="124"/>
      <c r="AJ11" s="127"/>
      <c r="AK11" s="469"/>
      <c r="AL11" s="466"/>
      <c r="AM11" s="192"/>
      <c r="AN11" s="124"/>
      <c r="AO11" s="124"/>
      <c r="AP11" s="124"/>
      <c r="AQ11" s="194"/>
      <c r="AR11" s="193">
        <v>3</v>
      </c>
      <c r="AS11" s="457"/>
      <c r="AV11" s="32"/>
    </row>
    <row r="12" spans="1:48" ht="12.75" customHeight="1">
      <c r="A12" s="108"/>
      <c r="B12" s="465"/>
      <c r="C12" s="466"/>
      <c r="D12" s="192"/>
      <c r="E12" s="124"/>
      <c r="F12" s="124"/>
      <c r="G12" s="124"/>
      <c r="H12" s="127"/>
      <c r="I12" s="469"/>
      <c r="J12" s="466"/>
      <c r="K12" s="192"/>
      <c r="L12" s="124"/>
      <c r="M12" s="124"/>
      <c r="N12" s="124"/>
      <c r="O12" s="194"/>
      <c r="P12" s="469"/>
      <c r="Q12" s="466"/>
      <c r="R12" s="192"/>
      <c r="S12" s="124"/>
      <c r="T12" s="124"/>
      <c r="U12" s="124"/>
      <c r="V12" s="127"/>
      <c r="W12" s="469"/>
      <c r="X12" s="466"/>
      <c r="Y12" s="192"/>
      <c r="Z12" s="124"/>
      <c r="AA12" s="124"/>
      <c r="AB12" s="124"/>
      <c r="AC12" s="186"/>
      <c r="AD12" s="465"/>
      <c r="AE12" s="466"/>
      <c r="AF12" s="192"/>
      <c r="AG12" s="124"/>
      <c r="AH12" s="124"/>
      <c r="AI12" s="124"/>
      <c r="AJ12" s="127"/>
      <c r="AK12" s="469"/>
      <c r="AL12" s="466"/>
      <c r="AM12" s="192"/>
      <c r="AN12" s="124"/>
      <c r="AO12" s="124"/>
      <c r="AP12" s="124"/>
      <c r="AQ12" s="194"/>
      <c r="AR12" s="193">
        <v>2</v>
      </c>
      <c r="AS12" s="457"/>
    </row>
    <row r="13" spans="1:48" ht="12.75" customHeight="1">
      <c r="A13" s="108"/>
      <c r="B13" s="467"/>
      <c r="C13" s="468"/>
      <c r="D13" s="199"/>
      <c r="E13" s="131"/>
      <c r="F13" s="131"/>
      <c r="G13" s="131"/>
      <c r="H13" s="134"/>
      <c r="I13" s="470"/>
      <c r="J13" s="468"/>
      <c r="K13" s="199"/>
      <c r="L13" s="131"/>
      <c r="M13" s="131"/>
      <c r="N13" s="131"/>
      <c r="O13" s="201"/>
      <c r="P13" s="470"/>
      <c r="Q13" s="468"/>
      <c r="R13" s="199"/>
      <c r="S13" s="131"/>
      <c r="T13" s="131"/>
      <c r="U13" s="131"/>
      <c r="V13" s="134"/>
      <c r="W13" s="470"/>
      <c r="X13" s="468"/>
      <c r="Y13" s="199"/>
      <c r="Z13" s="131"/>
      <c r="AA13" s="131"/>
      <c r="AB13" s="131"/>
      <c r="AC13" s="187"/>
      <c r="AD13" s="467"/>
      <c r="AE13" s="468"/>
      <c r="AF13" s="199"/>
      <c r="AG13" s="131"/>
      <c r="AH13" s="131"/>
      <c r="AI13" s="131"/>
      <c r="AJ13" s="134"/>
      <c r="AK13" s="470"/>
      <c r="AL13" s="468"/>
      <c r="AM13" s="199"/>
      <c r="AN13" s="131"/>
      <c r="AO13" s="131"/>
      <c r="AP13" s="131"/>
      <c r="AQ13" s="201"/>
      <c r="AR13" s="200">
        <v>1</v>
      </c>
      <c r="AS13" s="457"/>
    </row>
    <row r="14" spans="1:48" ht="12.75" customHeight="1">
      <c r="A14" s="108"/>
      <c r="B14" s="471" t="s">
        <v>0</v>
      </c>
      <c r="C14" s="472"/>
      <c r="D14" s="202"/>
      <c r="E14" s="203"/>
      <c r="F14" s="203"/>
      <c r="G14" s="203"/>
      <c r="H14" s="204"/>
      <c r="I14" s="478" t="s">
        <v>0</v>
      </c>
      <c r="J14" s="472"/>
      <c r="K14" s="202"/>
      <c r="L14" s="203"/>
      <c r="M14" s="203"/>
      <c r="N14" s="203"/>
      <c r="O14" s="205"/>
      <c r="P14" s="478" t="s">
        <v>0</v>
      </c>
      <c r="Q14" s="472"/>
      <c r="R14" s="202"/>
      <c r="S14" s="203"/>
      <c r="T14" s="203"/>
      <c r="U14" s="203"/>
      <c r="V14" s="204"/>
      <c r="W14" s="478" t="s">
        <v>0</v>
      </c>
      <c r="X14" s="472"/>
      <c r="Y14" s="202"/>
      <c r="Z14" s="203"/>
      <c r="AA14" s="203"/>
      <c r="AB14" s="203"/>
      <c r="AC14" s="206"/>
      <c r="AD14" s="471" t="s">
        <v>0</v>
      </c>
      <c r="AE14" s="472"/>
      <c r="AF14" s="202"/>
      <c r="AG14" s="203"/>
      <c r="AH14" s="203"/>
      <c r="AI14" s="203"/>
      <c r="AJ14" s="204"/>
      <c r="AK14" s="478" t="s">
        <v>0</v>
      </c>
      <c r="AL14" s="472"/>
      <c r="AM14" s="202"/>
      <c r="AN14" s="203"/>
      <c r="AO14" s="203"/>
      <c r="AP14" s="203"/>
      <c r="AQ14" s="205"/>
      <c r="AR14" s="436" t="s">
        <v>10</v>
      </c>
      <c r="AS14" s="440"/>
    </row>
    <row r="15" spans="1:48" ht="12.75" customHeight="1">
      <c r="A15" s="108"/>
      <c r="B15" s="465" t="str">
        <f>IF(H19="","",COUNTIF(D16:H19,"○"))</f>
        <v/>
      </c>
      <c r="C15" s="466"/>
      <c r="D15" s="199" t="str">
        <f t="shared" ref="D15:G15" si="6">IF(D19="","",COUNTIF(D16:D19,"○"))</f>
        <v/>
      </c>
      <c r="E15" s="131" t="str">
        <f t="shared" si="6"/>
        <v/>
      </c>
      <c r="F15" s="131" t="str">
        <f t="shared" si="6"/>
        <v/>
      </c>
      <c r="G15" s="131" t="str">
        <f t="shared" si="6"/>
        <v/>
      </c>
      <c r="H15" s="134" t="str">
        <f>IF(H19="","",COUNTIF(H16:H19,"○"))</f>
        <v/>
      </c>
      <c r="I15" s="469" t="str">
        <f>IF(O19="","",COUNTIF(K16:O19,"○"))</f>
        <v/>
      </c>
      <c r="J15" s="466"/>
      <c r="K15" s="199" t="str">
        <f t="shared" ref="K15:N15" si="7">IF(K19="","",COUNTIF(K16:K19,"○"))</f>
        <v/>
      </c>
      <c r="L15" s="131" t="str">
        <f t="shared" si="7"/>
        <v/>
      </c>
      <c r="M15" s="131" t="str">
        <f t="shared" si="7"/>
        <v/>
      </c>
      <c r="N15" s="131" t="str">
        <f t="shared" si="7"/>
        <v/>
      </c>
      <c r="O15" s="201" t="str">
        <f>IF(O19="","",COUNTIF(O16:O19,"○"))</f>
        <v/>
      </c>
      <c r="P15" s="469" t="str">
        <f>IF(V19="","",COUNTIF(R16:V19,"○"))</f>
        <v/>
      </c>
      <c r="Q15" s="466"/>
      <c r="R15" s="199" t="str">
        <f t="shared" ref="R15:U15" si="8">IF(R19="","",COUNTIF(R16:R19,"○"))</f>
        <v/>
      </c>
      <c r="S15" s="131" t="str">
        <f t="shared" si="8"/>
        <v/>
      </c>
      <c r="T15" s="131" t="str">
        <f t="shared" si="8"/>
        <v/>
      </c>
      <c r="U15" s="131" t="str">
        <f t="shared" si="8"/>
        <v/>
      </c>
      <c r="V15" s="134" t="str">
        <f>IF(V19="","",COUNTIF(V16:V19,"○"))</f>
        <v/>
      </c>
      <c r="W15" s="469" t="str">
        <f>IF(AC19="","",COUNTIF(Y16:AC19,"○"))</f>
        <v/>
      </c>
      <c r="X15" s="466"/>
      <c r="Y15" s="199" t="str">
        <f t="shared" ref="Y15:AB15" si="9">IF(Y19="","",COUNTIF(Y16:Y19,"○"))</f>
        <v/>
      </c>
      <c r="Z15" s="131" t="str">
        <f t="shared" si="9"/>
        <v/>
      </c>
      <c r="AA15" s="131" t="str">
        <f t="shared" si="9"/>
        <v/>
      </c>
      <c r="AB15" s="131" t="str">
        <f t="shared" si="9"/>
        <v/>
      </c>
      <c r="AC15" s="187" t="str">
        <f>IF(AC19="","",COUNTIF(AC16:AC19,"○"))</f>
        <v/>
      </c>
      <c r="AD15" s="465" t="str">
        <f>IF(AJ19="","",COUNTIF(AF16:AJ19,"○"))</f>
        <v/>
      </c>
      <c r="AE15" s="466"/>
      <c r="AF15" s="199" t="str">
        <f t="shared" ref="AF15:AI15" si="10">IF(AF19="","",COUNTIF(AF16:AF19,"○"))</f>
        <v/>
      </c>
      <c r="AG15" s="131" t="str">
        <f t="shared" si="10"/>
        <v/>
      </c>
      <c r="AH15" s="131" t="str">
        <f t="shared" si="10"/>
        <v/>
      </c>
      <c r="AI15" s="131" t="str">
        <f t="shared" si="10"/>
        <v/>
      </c>
      <c r="AJ15" s="134" t="str">
        <f>IF(AJ19="","",COUNTIF(AJ16:AJ19,"○"))</f>
        <v/>
      </c>
      <c r="AK15" s="469" t="str">
        <f>IF(AQ19="","",COUNTIF(AM16:AQ19,"○"))</f>
        <v/>
      </c>
      <c r="AL15" s="466"/>
      <c r="AM15" s="199" t="str">
        <f t="shared" ref="AM15:AP15" si="11">IF(AM19="","",COUNTIF(AM16:AM19,"○"))</f>
        <v/>
      </c>
      <c r="AN15" s="131" t="str">
        <f t="shared" si="11"/>
        <v/>
      </c>
      <c r="AO15" s="131" t="str">
        <f t="shared" si="11"/>
        <v/>
      </c>
      <c r="AP15" s="131" t="str">
        <f t="shared" si="11"/>
        <v/>
      </c>
      <c r="AQ15" s="201" t="str">
        <f>IF(AQ19="","",COUNTIF(AQ16:AQ19,"○"))</f>
        <v/>
      </c>
      <c r="AR15" s="436" t="s">
        <v>0</v>
      </c>
      <c r="AS15" s="440"/>
    </row>
    <row r="16" spans="1:48" ht="12.75" customHeight="1">
      <c r="A16" s="108"/>
      <c r="B16" s="465"/>
      <c r="C16" s="466"/>
      <c r="D16" s="189"/>
      <c r="E16" s="117"/>
      <c r="F16" s="117"/>
      <c r="G16" s="117"/>
      <c r="H16" s="120"/>
      <c r="I16" s="469"/>
      <c r="J16" s="466"/>
      <c r="K16" s="189"/>
      <c r="L16" s="117"/>
      <c r="M16" s="117"/>
      <c r="N16" s="117"/>
      <c r="O16" s="191"/>
      <c r="P16" s="469"/>
      <c r="Q16" s="466"/>
      <c r="R16" s="189"/>
      <c r="S16" s="117"/>
      <c r="T16" s="117"/>
      <c r="U16" s="117"/>
      <c r="V16" s="120"/>
      <c r="W16" s="469"/>
      <c r="X16" s="466"/>
      <c r="Y16" s="189"/>
      <c r="Z16" s="117"/>
      <c r="AA16" s="117"/>
      <c r="AB16" s="117"/>
      <c r="AC16" s="185"/>
      <c r="AD16" s="465"/>
      <c r="AE16" s="466"/>
      <c r="AF16" s="189"/>
      <c r="AG16" s="117"/>
      <c r="AH16" s="117"/>
      <c r="AI16" s="117"/>
      <c r="AJ16" s="120"/>
      <c r="AK16" s="469"/>
      <c r="AL16" s="466"/>
      <c r="AM16" s="189"/>
      <c r="AN16" s="117"/>
      <c r="AO16" s="117"/>
      <c r="AP16" s="117"/>
      <c r="AQ16" s="191"/>
      <c r="AR16" s="190">
        <v>4</v>
      </c>
      <c r="AS16" s="457" t="s">
        <v>216</v>
      </c>
    </row>
    <row r="17" spans="1:45" ht="12.75" customHeight="1">
      <c r="A17" s="108"/>
      <c r="B17" s="465"/>
      <c r="C17" s="466"/>
      <c r="D17" s="192"/>
      <c r="E17" s="124"/>
      <c r="F17" s="124"/>
      <c r="G17" s="124"/>
      <c r="H17" s="127"/>
      <c r="I17" s="469"/>
      <c r="J17" s="466"/>
      <c r="K17" s="192"/>
      <c r="L17" s="124"/>
      <c r="M17" s="124"/>
      <c r="N17" s="124"/>
      <c r="O17" s="194"/>
      <c r="P17" s="469"/>
      <c r="Q17" s="466"/>
      <c r="R17" s="192"/>
      <c r="S17" s="124"/>
      <c r="T17" s="124"/>
      <c r="U17" s="124"/>
      <c r="V17" s="127"/>
      <c r="W17" s="469"/>
      <c r="X17" s="466"/>
      <c r="Y17" s="192"/>
      <c r="Z17" s="124"/>
      <c r="AA17" s="124"/>
      <c r="AB17" s="124"/>
      <c r="AC17" s="186"/>
      <c r="AD17" s="465"/>
      <c r="AE17" s="466"/>
      <c r="AF17" s="192"/>
      <c r="AG17" s="124"/>
      <c r="AH17" s="124"/>
      <c r="AI17" s="124"/>
      <c r="AJ17" s="127"/>
      <c r="AK17" s="469"/>
      <c r="AL17" s="466"/>
      <c r="AM17" s="192"/>
      <c r="AN17" s="124"/>
      <c r="AO17" s="124"/>
      <c r="AP17" s="124"/>
      <c r="AQ17" s="194"/>
      <c r="AR17" s="193">
        <v>3</v>
      </c>
      <c r="AS17" s="457"/>
    </row>
    <row r="18" spans="1:45" ht="12.75" customHeight="1">
      <c r="A18" s="108"/>
      <c r="B18" s="465"/>
      <c r="C18" s="466"/>
      <c r="D18" s="192"/>
      <c r="E18" s="124"/>
      <c r="F18" s="124"/>
      <c r="G18" s="124"/>
      <c r="H18" s="127"/>
      <c r="I18" s="469"/>
      <c r="J18" s="466"/>
      <c r="K18" s="192"/>
      <c r="L18" s="124"/>
      <c r="M18" s="124"/>
      <c r="N18" s="124"/>
      <c r="O18" s="194"/>
      <c r="P18" s="469"/>
      <c r="Q18" s="466"/>
      <c r="R18" s="192"/>
      <c r="S18" s="124"/>
      <c r="T18" s="124"/>
      <c r="U18" s="124"/>
      <c r="V18" s="127"/>
      <c r="W18" s="469"/>
      <c r="X18" s="466"/>
      <c r="Y18" s="192"/>
      <c r="Z18" s="124"/>
      <c r="AA18" s="124"/>
      <c r="AB18" s="124"/>
      <c r="AC18" s="186"/>
      <c r="AD18" s="465"/>
      <c r="AE18" s="466"/>
      <c r="AF18" s="192"/>
      <c r="AG18" s="124"/>
      <c r="AH18" s="124"/>
      <c r="AI18" s="124"/>
      <c r="AJ18" s="127"/>
      <c r="AK18" s="469"/>
      <c r="AL18" s="466"/>
      <c r="AM18" s="192"/>
      <c r="AN18" s="124"/>
      <c r="AO18" s="124"/>
      <c r="AP18" s="124"/>
      <c r="AQ18" s="194"/>
      <c r="AR18" s="193">
        <v>2</v>
      </c>
      <c r="AS18" s="457"/>
    </row>
    <row r="19" spans="1:45" ht="12.75" customHeight="1">
      <c r="A19" s="108"/>
      <c r="B19" s="467"/>
      <c r="C19" s="468"/>
      <c r="D19" s="199"/>
      <c r="E19" s="131"/>
      <c r="F19" s="131"/>
      <c r="G19" s="131"/>
      <c r="H19" s="134"/>
      <c r="I19" s="470"/>
      <c r="J19" s="468"/>
      <c r="K19" s="199"/>
      <c r="L19" s="131"/>
      <c r="M19" s="131"/>
      <c r="N19" s="131"/>
      <c r="O19" s="201"/>
      <c r="P19" s="470"/>
      <c r="Q19" s="468"/>
      <c r="R19" s="199"/>
      <c r="S19" s="131"/>
      <c r="T19" s="131"/>
      <c r="U19" s="131"/>
      <c r="V19" s="134"/>
      <c r="W19" s="470"/>
      <c r="X19" s="468"/>
      <c r="Y19" s="199"/>
      <c r="Z19" s="131"/>
      <c r="AA19" s="131"/>
      <c r="AB19" s="131"/>
      <c r="AC19" s="187"/>
      <c r="AD19" s="467"/>
      <c r="AE19" s="468"/>
      <c r="AF19" s="199"/>
      <c r="AG19" s="131"/>
      <c r="AH19" s="131"/>
      <c r="AI19" s="131"/>
      <c r="AJ19" s="134"/>
      <c r="AK19" s="470"/>
      <c r="AL19" s="468"/>
      <c r="AM19" s="199"/>
      <c r="AN19" s="131"/>
      <c r="AO19" s="131"/>
      <c r="AP19" s="131"/>
      <c r="AQ19" s="201"/>
      <c r="AR19" s="200">
        <v>1</v>
      </c>
      <c r="AS19" s="457"/>
    </row>
    <row r="20" spans="1:45" ht="12.75" customHeight="1">
      <c r="A20" s="108"/>
      <c r="B20" s="471" t="s">
        <v>0</v>
      </c>
      <c r="C20" s="472"/>
      <c r="D20" s="202"/>
      <c r="E20" s="203"/>
      <c r="F20" s="203"/>
      <c r="G20" s="203"/>
      <c r="H20" s="204"/>
      <c r="I20" s="478" t="s">
        <v>0</v>
      </c>
      <c r="J20" s="472"/>
      <c r="K20" s="202"/>
      <c r="L20" s="203"/>
      <c r="M20" s="203"/>
      <c r="N20" s="203"/>
      <c r="O20" s="205"/>
      <c r="P20" s="478" t="s">
        <v>0</v>
      </c>
      <c r="Q20" s="472"/>
      <c r="R20" s="202"/>
      <c r="S20" s="203"/>
      <c r="T20" s="203"/>
      <c r="U20" s="203"/>
      <c r="V20" s="204"/>
      <c r="W20" s="478" t="s">
        <v>0</v>
      </c>
      <c r="X20" s="472"/>
      <c r="Y20" s="202"/>
      <c r="Z20" s="203"/>
      <c r="AA20" s="203"/>
      <c r="AB20" s="203"/>
      <c r="AC20" s="206"/>
      <c r="AD20" s="471" t="s">
        <v>0</v>
      </c>
      <c r="AE20" s="472"/>
      <c r="AF20" s="202"/>
      <c r="AG20" s="203"/>
      <c r="AH20" s="203"/>
      <c r="AI20" s="203"/>
      <c r="AJ20" s="204"/>
      <c r="AK20" s="478" t="s">
        <v>0</v>
      </c>
      <c r="AL20" s="472"/>
      <c r="AM20" s="202"/>
      <c r="AN20" s="203"/>
      <c r="AO20" s="203"/>
      <c r="AP20" s="203"/>
      <c r="AQ20" s="205"/>
      <c r="AR20" s="436" t="s">
        <v>10</v>
      </c>
      <c r="AS20" s="440"/>
    </row>
    <row r="21" spans="1:45" ht="12.75" customHeight="1">
      <c r="A21" s="108"/>
      <c r="B21" s="465" t="str">
        <f>IF(H25="","",COUNTIF(D22:H25,"○"))</f>
        <v/>
      </c>
      <c r="C21" s="466"/>
      <c r="D21" s="199" t="str">
        <f t="shared" ref="D21:G21" si="12">IF(D25="","",COUNTIF(D22:D25,"○"))</f>
        <v/>
      </c>
      <c r="E21" s="131" t="str">
        <f t="shared" si="12"/>
        <v/>
      </c>
      <c r="F21" s="131" t="str">
        <f t="shared" si="12"/>
        <v/>
      </c>
      <c r="G21" s="131" t="str">
        <f t="shared" si="12"/>
        <v/>
      </c>
      <c r="H21" s="134" t="str">
        <f>IF(H25="","",COUNTIF(H22:H25,"○"))</f>
        <v/>
      </c>
      <c r="I21" s="469" t="str">
        <f>IF(O25="","",COUNTIF(K22:O25,"○"))</f>
        <v/>
      </c>
      <c r="J21" s="466"/>
      <c r="K21" s="199" t="str">
        <f t="shared" ref="K21:N21" si="13">IF(K25="","",COUNTIF(K22:K25,"○"))</f>
        <v/>
      </c>
      <c r="L21" s="131" t="str">
        <f t="shared" si="13"/>
        <v/>
      </c>
      <c r="M21" s="131" t="str">
        <f t="shared" si="13"/>
        <v/>
      </c>
      <c r="N21" s="131" t="str">
        <f t="shared" si="13"/>
        <v/>
      </c>
      <c r="O21" s="201" t="str">
        <f>IF(O25="","",COUNTIF(O22:O25,"○"))</f>
        <v/>
      </c>
      <c r="P21" s="469" t="str">
        <f>IF(V25="","",COUNTIF(R22:V25,"○"))</f>
        <v/>
      </c>
      <c r="Q21" s="466"/>
      <c r="R21" s="199" t="str">
        <f t="shared" ref="R21:U21" si="14">IF(R25="","",COUNTIF(R22:R25,"○"))</f>
        <v/>
      </c>
      <c r="S21" s="131" t="str">
        <f t="shared" si="14"/>
        <v/>
      </c>
      <c r="T21" s="131" t="str">
        <f t="shared" si="14"/>
        <v/>
      </c>
      <c r="U21" s="131" t="str">
        <f t="shared" si="14"/>
        <v/>
      </c>
      <c r="V21" s="134" t="str">
        <f>IF(V25="","",COUNTIF(V22:V25,"○"))</f>
        <v/>
      </c>
      <c r="W21" s="469" t="str">
        <f>IF(AC25="","",COUNTIF(Y22:AC25,"○"))</f>
        <v/>
      </c>
      <c r="X21" s="466"/>
      <c r="Y21" s="199" t="str">
        <f t="shared" ref="Y21:AB21" si="15">IF(Y25="","",COUNTIF(Y22:Y25,"○"))</f>
        <v/>
      </c>
      <c r="Z21" s="131" t="str">
        <f t="shared" si="15"/>
        <v/>
      </c>
      <c r="AA21" s="131" t="str">
        <f t="shared" si="15"/>
        <v/>
      </c>
      <c r="AB21" s="131" t="str">
        <f t="shared" si="15"/>
        <v/>
      </c>
      <c r="AC21" s="187" t="str">
        <f>IF(AC25="","",COUNTIF(AC22:AC25,"○"))</f>
        <v/>
      </c>
      <c r="AD21" s="465" t="str">
        <f>IF(AJ25="","",COUNTIF(AF22:AJ25,"○"))</f>
        <v/>
      </c>
      <c r="AE21" s="466"/>
      <c r="AF21" s="199" t="str">
        <f t="shared" ref="AF21:AI21" si="16">IF(AF25="","",COUNTIF(AF22:AF25,"○"))</f>
        <v/>
      </c>
      <c r="AG21" s="131" t="str">
        <f t="shared" si="16"/>
        <v/>
      </c>
      <c r="AH21" s="131" t="str">
        <f t="shared" si="16"/>
        <v/>
      </c>
      <c r="AI21" s="131" t="str">
        <f t="shared" si="16"/>
        <v/>
      </c>
      <c r="AJ21" s="134" t="str">
        <f>IF(AJ25="","",COUNTIF(AJ22:AJ25,"○"))</f>
        <v/>
      </c>
      <c r="AK21" s="469" t="str">
        <f>IF(AQ25="","",COUNTIF(AM22:AQ25,"○"))</f>
        <v/>
      </c>
      <c r="AL21" s="466"/>
      <c r="AM21" s="199" t="str">
        <f t="shared" ref="AM21:AP21" si="17">IF(AM25="","",COUNTIF(AM22:AM25,"○"))</f>
        <v/>
      </c>
      <c r="AN21" s="131" t="str">
        <f t="shared" si="17"/>
        <v/>
      </c>
      <c r="AO21" s="131" t="str">
        <f t="shared" si="17"/>
        <v/>
      </c>
      <c r="AP21" s="131" t="str">
        <f t="shared" si="17"/>
        <v/>
      </c>
      <c r="AQ21" s="201" t="str">
        <f>IF(AQ25="","",COUNTIF(AQ22:AQ25,"○"))</f>
        <v/>
      </c>
      <c r="AR21" s="478" t="s">
        <v>0</v>
      </c>
      <c r="AS21" s="479"/>
    </row>
    <row r="22" spans="1:45" ht="12.75" customHeight="1">
      <c r="A22" s="108"/>
      <c r="B22" s="465"/>
      <c r="C22" s="466"/>
      <c r="D22" s="189"/>
      <c r="E22" s="117"/>
      <c r="F22" s="117"/>
      <c r="G22" s="117"/>
      <c r="H22" s="120"/>
      <c r="I22" s="469"/>
      <c r="J22" s="466"/>
      <c r="K22" s="189"/>
      <c r="L22" s="117"/>
      <c r="M22" s="117"/>
      <c r="N22" s="117"/>
      <c r="O22" s="191"/>
      <c r="P22" s="469"/>
      <c r="Q22" s="466"/>
      <c r="R22" s="189"/>
      <c r="S22" s="117"/>
      <c r="T22" s="117"/>
      <c r="U22" s="117"/>
      <c r="V22" s="120"/>
      <c r="W22" s="469"/>
      <c r="X22" s="466"/>
      <c r="Y22" s="189"/>
      <c r="Z22" s="117"/>
      <c r="AA22" s="117"/>
      <c r="AB22" s="117"/>
      <c r="AC22" s="185"/>
      <c r="AD22" s="465"/>
      <c r="AE22" s="466"/>
      <c r="AF22" s="189"/>
      <c r="AG22" s="117"/>
      <c r="AH22" s="117"/>
      <c r="AI22" s="117"/>
      <c r="AJ22" s="120"/>
      <c r="AK22" s="469"/>
      <c r="AL22" s="466"/>
      <c r="AM22" s="189"/>
      <c r="AN22" s="117"/>
      <c r="AO22" s="117"/>
      <c r="AP22" s="117"/>
      <c r="AQ22" s="191"/>
      <c r="AR22" s="190">
        <v>4</v>
      </c>
      <c r="AS22" s="457" t="s">
        <v>6</v>
      </c>
    </row>
    <row r="23" spans="1:45" ht="12.75" customHeight="1">
      <c r="A23" s="108"/>
      <c r="B23" s="465"/>
      <c r="C23" s="466"/>
      <c r="D23" s="192"/>
      <c r="E23" s="124"/>
      <c r="F23" s="124"/>
      <c r="G23" s="124"/>
      <c r="H23" s="127"/>
      <c r="I23" s="469"/>
      <c r="J23" s="466"/>
      <c r="K23" s="192"/>
      <c r="L23" s="124"/>
      <c r="M23" s="124"/>
      <c r="N23" s="124"/>
      <c r="O23" s="194"/>
      <c r="P23" s="469"/>
      <c r="Q23" s="466"/>
      <c r="R23" s="192"/>
      <c r="S23" s="124"/>
      <c r="T23" s="124"/>
      <c r="U23" s="124"/>
      <c r="V23" s="127"/>
      <c r="W23" s="469"/>
      <c r="X23" s="466"/>
      <c r="Y23" s="192"/>
      <c r="Z23" s="124"/>
      <c r="AA23" s="124"/>
      <c r="AB23" s="124"/>
      <c r="AC23" s="186"/>
      <c r="AD23" s="465"/>
      <c r="AE23" s="466"/>
      <c r="AF23" s="192"/>
      <c r="AG23" s="124"/>
      <c r="AH23" s="124"/>
      <c r="AI23" s="124"/>
      <c r="AJ23" s="127"/>
      <c r="AK23" s="469"/>
      <c r="AL23" s="466"/>
      <c r="AM23" s="192"/>
      <c r="AN23" s="124"/>
      <c r="AO23" s="124"/>
      <c r="AP23" s="124"/>
      <c r="AQ23" s="194"/>
      <c r="AR23" s="193">
        <v>3</v>
      </c>
      <c r="AS23" s="457"/>
    </row>
    <row r="24" spans="1:45" ht="12.75" customHeight="1">
      <c r="A24" s="108"/>
      <c r="B24" s="465"/>
      <c r="C24" s="466"/>
      <c r="D24" s="192"/>
      <c r="E24" s="124"/>
      <c r="F24" s="124"/>
      <c r="G24" s="124"/>
      <c r="H24" s="127"/>
      <c r="I24" s="469"/>
      <c r="J24" s="466"/>
      <c r="K24" s="192"/>
      <c r="L24" s="124"/>
      <c r="M24" s="124"/>
      <c r="N24" s="124"/>
      <c r="O24" s="194"/>
      <c r="P24" s="469"/>
      <c r="Q24" s="466"/>
      <c r="R24" s="192"/>
      <c r="S24" s="124"/>
      <c r="T24" s="124"/>
      <c r="U24" s="124"/>
      <c r="V24" s="127"/>
      <c r="W24" s="469"/>
      <c r="X24" s="466"/>
      <c r="Y24" s="192"/>
      <c r="Z24" s="124"/>
      <c r="AA24" s="124"/>
      <c r="AB24" s="124"/>
      <c r="AC24" s="186"/>
      <c r="AD24" s="465"/>
      <c r="AE24" s="466"/>
      <c r="AF24" s="192"/>
      <c r="AG24" s="124"/>
      <c r="AH24" s="124"/>
      <c r="AI24" s="124"/>
      <c r="AJ24" s="127"/>
      <c r="AK24" s="469"/>
      <c r="AL24" s="466"/>
      <c r="AM24" s="192"/>
      <c r="AN24" s="124"/>
      <c r="AO24" s="124"/>
      <c r="AP24" s="124"/>
      <c r="AQ24" s="194"/>
      <c r="AR24" s="193">
        <v>2</v>
      </c>
      <c r="AS24" s="457"/>
    </row>
    <row r="25" spans="1:45" ht="12.75" customHeight="1">
      <c r="A25" s="108"/>
      <c r="B25" s="467"/>
      <c r="C25" s="468"/>
      <c r="D25" s="199"/>
      <c r="E25" s="131"/>
      <c r="F25" s="131"/>
      <c r="G25" s="131"/>
      <c r="H25" s="134"/>
      <c r="I25" s="470"/>
      <c r="J25" s="468"/>
      <c r="K25" s="199"/>
      <c r="L25" s="131"/>
      <c r="M25" s="131"/>
      <c r="N25" s="131"/>
      <c r="O25" s="201"/>
      <c r="P25" s="470"/>
      <c r="Q25" s="468"/>
      <c r="R25" s="199"/>
      <c r="S25" s="131"/>
      <c r="T25" s="131"/>
      <c r="U25" s="131"/>
      <c r="V25" s="134"/>
      <c r="W25" s="470"/>
      <c r="X25" s="468"/>
      <c r="Y25" s="199"/>
      <c r="Z25" s="131"/>
      <c r="AA25" s="131"/>
      <c r="AB25" s="131"/>
      <c r="AC25" s="187"/>
      <c r="AD25" s="467"/>
      <c r="AE25" s="468"/>
      <c r="AF25" s="199"/>
      <c r="AG25" s="131"/>
      <c r="AH25" s="131"/>
      <c r="AI25" s="131"/>
      <c r="AJ25" s="134"/>
      <c r="AK25" s="470"/>
      <c r="AL25" s="468"/>
      <c r="AM25" s="199"/>
      <c r="AN25" s="131"/>
      <c r="AO25" s="131"/>
      <c r="AP25" s="131"/>
      <c r="AQ25" s="201"/>
      <c r="AR25" s="200">
        <v>1</v>
      </c>
      <c r="AS25" s="457"/>
    </row>
    <row r="26" spans="1:45" ht="12.75" customHeight="1">
      <c r="A26" s="108"/>
      <c r="B26" s="471" t="s">
        <v>0</v>
      </c>
      <c r="C26" s="472"/>
      <c r="D26" s="202"/>
      <c r="E26" s="203"/>
      <c r="F26" s="203"/>
      <c r="G26" s="203"/>
      <c r="H26" s="207"/>
      <c r="I26" s="472" t="s">
        <v>0</v>
      </c>
      <c r="J26" s="472"/>
      <c r="K26" s="202"/>
      <c r="L26" s="203"/>
      <c r="M26" s="203"/>
      <c r="N26" s="203"/>
      <c r="O26" s="205"/>
      <c r="P26" s="478" t="s">
        <v>0</v>
      </c>
      <c r="Q26" s="472"/>
      <c r="R26" s="202"/>
      <c r="S26" s="203"/>
      <c r="T26" s="203"/>
      <c r="U26" s="203"/>
      <c r="V26" s="204"/>
      <c r="W26" s="472" t="s">
        <v>0</v>
      </c>
      <c r="X26" s="472"/>
      <c r="Y26" s="202"/>
      <c r="Z26" s="203"/>
      <c r="AA26" s="203"/>
      <c r="AB26" s="203"/>
      <c r="AC26" s="206"/>
      <c r="AD26" s="471" t="s">
        <v>0</v>
      </c>
      <c r="AE26" s="472"/>
      <c r="AF26" s="202"/>
      <c r="AG26" s="203"/>
      <c r="AH26" s="203"/>
      <c r="AI26" s="203"/>
      <c r="AJ26" s="204"/>
      <c r="AK26" s="478" t="s">
        <v>0</v>
      </c>
      <c r="AL26" s="472"/>
      <c r="AM26" s="202"/>
      <c r="AN26" s="203"/>
      <c r="AO26" s="203"/>
      <c r="AP26" s="203"/>
      <c r="AQ26" s="205"/>
      <c r="AR26" s="436" t="s">
        <v>10</v>
      </c>
      <c r="AS26" s="440"/>
    </row>
    <row r="27" spans="1:45" ht="12.75" customHeight="1">
      <c r="A27" s="108"/>
      <c r="B27" s="217">
        <f>IF(B$34="","",IF(VLOOKUP(B$34,'団体(女子)データ'!$A$3:$AA$72,7)="","",VLOOKUP(B$34,'団体(女子)データ'!$A$3:$AA$72,7)))</f>
        <v>3</v>
      </c>
      <c r="C27" s="208">
        <f>IF(C$34="","",IF(VLOOKUP(C$34,'団体(女子)データ'!$A$3:$AA$72,7)="","",VLOOKUP(C$34,'団体(女子)データ'!$A$3:$AA$72,7)))</f>
        <v>3</v>
      </c>
      <c r="D27" s="218">
        <f>IF(D$34="","",IF(VLOOKUP(D$34,'団体(女子)データ'!$A$3:$AA$72,7)="","",VLOOKUP(D$34,'団体(女子)データ'!$A$3:$AA$72,7)))</f>
        <v>3</v>
      </c>
      <c r="E27" s="218">
        <f>IF(E$34="","",IF(VLOOKUP(E$34,'団体(女子)データ'!$A$3:$AA$72,7)="","",VLOOKUP(E$34,'団体(女子)データ'!$A$3:$AA$72,7)))</f>
        <v>3</v>
      </c>
      <c r="F27" s="218">
        <f>IF(F$34="","",IF(VLOOKUP(F$34,'団体(女子)データ'!$A$3:$AA$72,7)="","",VLOOKUP(F$34,'団体(女子)データ'!$A$3:$AA$72,7)))</f>
        <v>3</v>
      </c>
      <c r="G27" s="218">
        <f>IF(G$34="","",IF(VLOOKUP(G$34,'団体(女子)データ'!$A$3:$AA$72,7)="","",VLOOKUP(G$34,'団体(女子)データ'!$A$3:$AA$72,7)))</f>
        <v>3</v>
      </c>
      <c r="H27" s="208">
        <f>IF(H$34="","",IF(VLOOKUP(H$34,'団体(女子)データ'!$A$3:$AA$72,7)="","",VLOOKUP(H$34,'団体(女子)データ'!$A$3:$AA$72,7)))</f>
        <v>3</v>
      </c>
      <c r="I27" s="218" t="str">
        <f>IF(I$34="","",IF(VLOOKUP(I$34,'団体(女子)データ'!$A$3:$AA$72,7)="","",VLOOKUP(I$34,'団体(女子)データ'!$A$3:$AA$72,7)))</f>
        <v/>
      </c>
      <c r="J27" s="208" t="str">
        <f>IF(J$34="","",IF(VLOOKUP(J$34,'団体(女子)データ'!$A$3:$AA$72,7)="","",VLOOKUP(J$34,'団体(女子)データ'!$A$3:$AA$72,7)))</f>
        <v/>
      </c>
      <c r="K27" s="218" t="str">
        <f>IF(K$34="","",IF(VLOOKUP(K$34,'団体(女子)データ'!$A$3:$AA$72,7)="","",VLOOKUP(K$34,'団体(女子)データ'!$A$3:$AA$72,7)))</f>
        <v/>
      </c>
      <c r="L27" s="218" t="str">
        <f>IF(L$34="","",IF(VLOOKUP(L$34,'団体(女子)データ'!$A$3:$AA$72,7)="","",VLOOKUP(L$34,'団体(女子)データ'!$A$3:$AA$72,7)))</f>
        <v/>
      </c>
      <c r="M27" s="218">
        <f>IF(M$34="","",IF(VLOOKUP(M$34,'団体(女子)データ'!$A$3:$AA$72,7)="","",VLOOKUP(M$34,'団体(女子)データ'!$A$3:$AA$72,7)))</f>
        <v>3</v>
      </c>
      <c r="N27" s="218">
        <f>IF(N$34="","",IF(VLOOKUP(N$34,'団体(女子)データ'!$A$3:$AA$72,7)="","",VLOOKUP(N$34,'団体(女子)データ'!$A$3:$AA$72,7)))</f>
        <v>1</v>
      </c>
      <c r="O27" s="209">
        <f>IF(O$34="","",IF(VLOOKUP(O$34,'団体(女子)データ'!$A$3:$AA$72,7)="","",VLOOKUP(O$34,'団体(女子)データ'!$A$3:$AA$72,7)))</f>
        <v>3</v>
      </c>
      <c r="P27" s="217" t="str">
        <f>IF(P$34="","",IF(VLOOKUP(P$34,'団体(女子)データ'!$A$3:$AA$72,7)="","",VLOOKUP(P$34,'団体(女子)データ'!$A$3:$AA$72,7)))</f>
        <v/>
      </c>
      <c r="Q27" s="208">
        <f>IF(Q$34="","",IF(VLOOKUP(Q$34,'団体(女子)データ'!$A$3:$AA$72,7)="","",VLOOKUP(Q$34,'団体(女子)データ'!$A$3:$AA$72,7)))</f>
        <v>3</v>
      </c>
      <c r="R27" s="218">
        <f>IF(R$34="","",IF(VLOOKUP(R$34,'団体(女子)データ'!$A$3:$AA$72,7)="","",VLOOKUP(R$34,'団体(女子)データ'!$A$3:$AA$72,7)))</f>
        <v>3</v>
      </c>
      <c r="S27" s="218">
        <f>IF(S$34="","",IF(VLOOKUP(S$34,'団体(女子)データ'!$A$3:$AA$72,7)="","",VLOOKUP(S$34,'団体(女子)データ'!$A$3:$AA$72,7)))</f>
        <v>2</v>
      </c>
      <c r="T27" s="218">
        <f>IF(T$34="","",IF(VLOOKUP(T$34,'団体(女子)データ'!$A$3:$AA$72,7)="","",VLOOKUP(T$34,'団体(女子)データ'!$A$3:$AA$72,7)))</f>
        <v>2</v>
      </c>
      <c r="U27" s="218">
        <f>IF(U$34="","",IF(VLOOKUP(U$34,'団体(女子)データ'!$A$3:$AA$72,7)="","",VLOOKUP(U$34,'団体(女子)データ'!$A$3:$AA$72,7)))</f>
        <v>2</v>
      </c>
      <c r="V27" s="208">
        <f>IF(V$34="","",IF(VLOOKUP(V$34,'団体(女子)データ'!$A$3:$AA$72,7)="","",VLOOKUP(V$34,'団体(女子)データ'!$A$3:$AA$72,7)))</f>
        <v>2</v>
      </c>
      <c r="W27" s="218" t="str">
        <f>IF(W$34="","",IF(VLOOKUP(W$34,'団体(女子)データ'!$A$3:$AA$72,7)="","",VLOOKUP(W$34,'団体(女子)データ'!$A$3:$AA$72,7)))</f>
        <v/>
      </c>
      <c r="X27" s="208">
        <f>IF(X$34="","",IF(VLOOKUP(X$34,'団体(女子)データ'!$A$3:$AA$72,7)="","",VLOOKUP(X$34,'団体(女子)データ'!$A$3:$AA$72,7)))</f>
        <v>1</v>
      </c>
      <c r="Y27" s="218">
        <f>IF(Y$34="","",IF(VLOOKUP(Y$34,'団体(女子)データ'!$A$3:$AA$72,7)="","",VLOOKUP(Y$34,'団体(女子)データ'!$A$3:$AA$72,7)))</f>
        <v>1</v>
      </c>
      <c r="Z27" s="218">
        <f>IF(Z$34="","",IF(VLOOKUP(Z$34,'団体(女子)データ'!$A$3:$AA$72,7)="","",VLOOKUP(Z$34,'団体(女子)データ'!$A$3:$AA$72,7)))</f>
        <v>1</v>
      </c>
      <c r="AA27" s="218">
        <f>IF(AA$34="","",IF(VLOOKUP(AA$34,'団体(女子)データ'!$A$3:$AA$72,7)="","",VLOOKUP(AA$34,'団体(女子)データ'!$A$3:$AA$72,7)))</f>
        <v>3</v>
      </c>
      <c r="AB27" s="218">
        <f>IF(AB$34="","",IF(VLOOKUP(AB$34,'団体(女子)データ'!$A$3:$AA$72,7)="","",VLOOKUP(AB$34,'団体(女子)データ'!$A$3:$AA$72,7)))</f>
        <v>1</v>
      </c>
      <c r="AC27" s="209">
        <f>IF(AC$34="","",IF(VLOOKUP(AC$34,'団体(女子)データ'!$A$3:$AA$72,7)="","",VLOOKUP(AC$34,'団体(女子)データ'!$A$3:$AA$72,7)))</f>
        <v>3</v>
      </c>
      <c r="AD27" s="217" t="str">
        <f>IF(AD$34="","",IF(VLOOKUP(AD$34,'団体(女子)データ'!$A$3:$AA$72,7)="","",VLOOKUP(AD$34,'団体(女子)データ'!$A$3:$AA$72,7)))</f>
        <v/>
      </c>
      <c r="AE27" s="208" t="str">
        <f>IF(AE$34="","",IF(VLOOKUP(AE$34,'団体(女子)データ'!$A$3:$AA$72,7)="","",VLOOKUP(AE$34,'団体(女子)データ'!$A$3:$AA$72,7)))</f>
        <v/>
      </c>
      <c r="AF27" s="218" t="str">
        <f>IF(AF$34="","",IF(VLOOKUP(AF$34,'団体(女子)データ'!$A$3:$AA$72,7)="","",VLOOKUP(AF$34,'団体(女子)データ'!$A$3:$AA$72,7)))</f>
        <v/>
      </c>
      <c r="AG27" s="218" t="str">
        <f>IF(AG$34="","",IF(VLOOKUP(AG$34,'団体(女子)データ'!$A$3:$AA$72,7)="","",VLOOKUP(AG$34,'団体(女子)データ'!$A$3:$AA$72,7)))</f>
        <v/>
      </c>
      <c r="AH27" s="218">
        <f>IF(AH$34="","",IF(VLOOKUP(AH$34,'団体(女子)データ'!$A$3:$AA$72,7)="","",VLOOKUP(AH$34,'団体(女子)データ'!$A$3:$AA$72,7)))</f>
        <v>2</v>
      </c>
      <c r="AI27" s="218">
        <f>IF(AI$34="","",IF(VLOOKUP(AI$34,'団体(女子)データ'!$A$3:$AA$72,7)="","",VLOOKUP(AI$34,'団体(女子)データ'!$A$3:$AA$72,7)))</f>
        <v>2</v>
      </c>
      <c r="AJ27" s="208">
        <f>IF(AJ$34="","",IF(VLOOKUP(AJ$34,'団体(女子)データ'!$A$3:$AA$72,7)="","",VLOOKUP(AJ$34,'団体(女子)データ'!$A$3:$AA$72,7)))</f>
        <v>3</v>
      </c>
      <c r="AK27" s="218">
        <f>IF(AK$34="","",IF(VLOOKUP(AK$34,'団体(女子)データ'!$A$3:$AA$72,7)="","",VLOOKUP(AK$34,'団体(女子)データ'!$A$3:$AA$72,7)))</f>
        <v>2</v>
      </c>
      <c r="AL27" s="208">
        <f>IF(AL$34="","",IF(VLOOKUP(AL$34,'団体(女子)データ'!$A$3:$AA$72,7)="","",VLOOKUP(AL$34,'団体(女子)データ'!$A$3:$AA$72,7)))</f>
        <v>2</v>
      </c>
      <c r="AM27" s="218">
        <f>IF(AM$34="","",IF(VLOOKUP(AM$34,'団体(女子)データ'!$A$3:$AA$72,7)="","",VLOOKUP(AM$34,'団体(女子)データ'!$A$3:$AA$72,7)))</f>
        <v>3</v>
      </c>
      <c r="AN27" s="218">
        <f>IF(AN$34="","",IF(VLOOKUP(AN$34,'団体(女子)データ'!$A$3:$AA$72,7)="","",VLOOKUP(AN$34,'団体(女子)データ'!$A$3:$AA$72,7)))</f>
        <v>3</v>
      </c>
      <c r="AO27" s="218">
        <f>IF(AO$34="","",IF(VLOOKUP(AO$34,'団体(女子)データ'!$A$3:$AA$72,7)="","",VLOOKUP(AO$34,'団体(女子)データ'!$A$3:$AA$72,7)))</f>
        <v>3</v>
      </c>
      <c r="AP27" s="218">
        <f>IF(AP$34="","",IF(VLOOKUP(AP$34,'団体(女子)データ'!$A$3:$AA$72,7)="","",VLOOKUP(AP$34,'団体(女子)データ'!$A$3:$AA$72,7)))</f>
        <v>3</v>
      </c>
      <c r="AQ27" s="209">
        <f>IF(AQ$34="","",IF(VLOOKUP(AQ$34,'団体(女子)データ'!$A$3:$AA$72,7)="","",VLOOKUP(AQ$34,'団体(女子)データ'!$A$3:$AA$72,7)))</f>
        <v>3</v>
      </c>
      <c r="AR27" s="478" t="s">
        <v>8</v>
      </c>
      <c r="AS27" s="479"/>
    </row>
    <row r="28" spans="1:45" ht="71.25" customHeight="1">
      <c r="A28" s="108"/>
      <c r="B28" s="210" t="str">
        <f>IF(B$34="0","",IF(VLOOKUP(B$34,'団体(女子)データ'!$A$3:$AA$72,6)="","",VLOOKUP(B$34,'団体(女子)データ'!$A$3:$AA$72,6)))</f>
        <v>奥田　詩音</v>
      </c>
      <c r="C28" s="211" t="str">
        <f>IF(C$34="0","",IF(VLOOKUP(C$34,'団体(女子)データ'!$A$3:$AA$72,6)="","",VLOOKUP(C$34,'団体(女子)データ'!$A$3:$AA$72,6)))</f>
        <v>清野　彩月</v>
      </c>
      <c r="D28" s="212" t="str">
        <f>IF(D$34="0","",IF(VLOOKUP(D$34,'団体(女子)データ'!$A$3:$AA$72,6)="","",VLOOKUP(D$34,'団体(女子)データ'!$A$3:$AA$72,6)))</f>
        <v>小林　美紅</v>
      </c>
      <c r="E28" s="213" t="str">
        <f>IF(E$34="0","",IF(VLOOKUP(E$34,'団体(女子)データ'!$A$3:$AA$72,6)="","",VLOOKUP(E$34,'団体(女子)データ'!$A$3:$AA$72,6)))</f>
        <v>酒井　紀佳</v>
      </c>
      <c r="F28" s="213" t="str">
        <f>IF(F$34="0","",IF(VLOOKUP(F$34,'団体(女子)データ'!$A$3:$AA$72,6)="","",VLOOKUP(F$34,'団体(女子)データ'!$A$3:$AA$72,6)))</f>
        <v>中川　純花</v>
      </c>
      <c r="G28" s="213" t="str">
        <f>IF(G$34="0","",IF(VLOOKUP(G$34,'団体(女子)データ'!$A$3:$AA$72,6)="","",VLOOKUP(G$34,'団体(女子)データ'!$A$3:$AA$72,6)))</f>
        <v>岡部　綺星</v>
      </c>
      <c r="H28" s="211" t="str">
        <f>IF(H$34="0","",IF(VLOOKUP(H$34,'団体(女子)データ'!$A$3:$AA$72,6)="","",VLOOKUP(H$34,'団体(女子)データ'!$A$3:$AA$72,6)))</f>
        <v>瀬谷　香緒里</v>
      </c>
      <c r="I28" s="212" t="str">
        <f>IF(I$34="0","",IF(VLOOKUP(I$34,'団体(女子)データ'!$A$3:$AA$72,6)="","",VLOOKUP(I$34,'団体(女子)データ'!$A$3:$AA$72,6)))</f>
        <v/>
      </c>
      <c r="J28" s="211" t="str">
        <f>IF(J$34="0","",IF(VLOOKUP(J$34,'団体(女子)データ'!$A$3:$AA$72,6)="","",VLOOKUP(J$34,'団体(女子)データ'!$A$3:$AA$72,6)))</f>
        <v/>
      </c>
      <c r="K28" s="212" t="str">
        <f>IF(K$34="0","",IF(VLOOKUP(K$34,'団体(女子)データ'!$A$3:$AA$72,6)="","",VLOOKUP(K$34,'団体(女子)データ'!$A$3:$AA$72,6)))</f>
        <v/>
      </c>
      <c r="L28" s="213" t="str">
        <f>IF(L$34="0","",IF(VLOOKUP(L$34,'団体(女子)データ'!$A$3:$AA$72,6)="","",VLOOKUP(L$34,'団体(女子)データ'!$A$3:$AA$72,6)))</f>
        <v/>
      </c>
      <c r="M28" s="213" t="str">
        <f>IF(M$34="0","",IF(VLOOKUP(M$34,'団体(女子)データ'!$A$3:$AA$72,6)="","",VLOOKUP(M$34,'団体(女子)データ'!$A$3:$AA$72,6)))</f>
        <v>佐藤　ななみ</v>
      </c>
      <c r="N28" s="213" t="str">
        <f>IF(N$34="0","",IF(VLOOKUP(N$34,'団体(女子)データ'!$A$3:$AA$72,6)="","",VLOOKUP(N$34,'団体(女子)データ'!$A$3:$AA$72,6)))</f>
        <v>森原　聖奈</v>
      </c>
      <c r="O28" s="214" t="str">
        <f>IF(O$34="0","",IF(VLOOKUP(O$34,'団体(女子)データ'!$A$3:$AA$72,6)="","",VLOOKUP(O$34,'団体(女子)データ'!$A$3:$AA$72,6)))</f>
        <v>米澤　萌香</v>
      </c>
      <c r="P28" s="210" t="str">
        <f>IF(P$34="0","",IF(VLOOKUP(P$34,'団体(女子)データ'!$A$3:$AA$72,6)="","",VLOOKUP(P$34,'団体(女子)データ'!$A$3:$AA$72,6)))</f>
        <v/>
      </c>
      <c r="Q28" s="211" t="str">
        <f>IF(Q$34="0","",IF(VLOOKUP(Q$34,'団体(女子)データ'!$A$3:$AA$72,6)="","",VLOOKUP(Q$34,'団体(女子)データ'!$A$3:$AA$72,6)))</f>
        <v>山本　麻由</v>
      </c>
      <c r="R28" s="212" t="str">
        <f>IF(R$34="0","",IF(VLOOKUP(R$34,'団体(女子)データ'!$A$3:$AA$72,6)="","",VLOOKUP(R$34,'団体(女子)データ'!$A$3:$AA$72,6)))</f>
        <v>赤石　樹理奈</v>
      </c>
      <c r="S28" s="213" t="str">
        <f>IF(S$34="0","",IF(VLOOKUP(S$34,'団体(女子)データ'!$A$3:$AA$72,6)="","",VLOOKUP(S$34,'団体(女子)データ'!$A$3:$AA$72,6)))</f>
        <v>米田　美羽</v>
      </c>
      <c r="T28" s="213" t="str">
        <f>IF(T$34="0","",IF(VLOOKUP(T$34,'団体(女子)データ'!$A$3:$AA$72,6)="","",VLOOKUP(T$34,'団体(女子)データ'!$A$3:$AA$72,6)))</f>
        <v>佐藤　礼奈</v>
      </c>
      <c r="U28" s="213" t="str">
        <f>IF(U$34="0","",IF(VLOOKUP(U$34,'団体(女子)データ'!$A$3:$AA$72,6)="","",VLOOKUP(U$34,'団体(女子)データ'!$A$3:$AA$72,6)))</f>
        <v>結城　一華</v>
      </c>
      <c r="V28" s="211" t="str">
        <f>IF(V$34="0","",IF(VLOOKUP(V$34,'団体(女子)データ'!$A$3:$AA$72,6)="","",VLOOKUP(V$34,'団体(女子)データ'!$A$3:$AA$72,6)))</f>
        <v>本多　佑名</v>
      </c>
      <c r="W28" s="212" t="str">
        <f>IF(W$34="0","",IF(VLOOKUP(W$34,'団体(女子)データ'!$A$3:$AA$72,6)="","",VLOOKUP(W$34,'団体(女子)データ'!$A$3:$AA$72,6)))</f>
        <v/>
      </c>
      <c r="X28" s="211" t="str">
        <f>IF(X$34="0","",IF(VLOOKUP(X$34,'団体(女子)データ'!$A$3:$AA$72,6)="","",VLOOKUP(X$34,'団体(女子)データ'!$A$3:$AA$72,6)))</f>
        <v>内藤　杏梨</v>
      </c>
      <c r="Y28" s="212" t="str">
        <f>IF(Y$34="0","",IF(VLOOKUP(Y$34,'団体(女子)データ'!$A$3:$AA$72,6)="","",VLOOKUP(Y$34,'団体(女子)データ'!$A$3:$AA$72,6)))</f>
        <v>沼田　萌</v>
      </c>
      <c r="Z28" s="213" t="str">
        <f>IF(Z$34="0","",IF(VLOOKUP(Z$34,'団体(女子)データ'!$A$3:$AA$72,6)="","",VLOOKUP(Z$34,'団体(女子)データ'!$A$3:$AA$72,6)))</f>
        <v>山口　結晶</v>
      </c>
      <c r="AA28" s="213" t="str">
        <f>IF(AA$34="0","",IF(VLOOKUP(AA$34,'団体(女子)データ'!$A$3:$AA$72,6)="","",VLOOKUP(AA$34,'団体(女子)データ'!$A$3:$AA$72,6)))</f>
        <v>菊地　果緒</v>
      </c>
      <c r="AB28" s="213" t="str">
        <f>IF(AB$34="0","",IF(VLOOKUP(AB$34,'団体(女子)データ'!$A$3:$AA$72,6)="","",VLOOKUP(AB$34,'団体(女子)データ'!$A$3:$AA$72,6)))</f>
        <v>髙橋　ゆうな</v>
      </c>
      <c r="AC28" s="214" t="str">
        <f>IF(AC$34="0","",IF(VLOOKUP(AC$34,'団体(女子)データ'!$A$3:$AA$72,6)="","",VLOOKUP(AC$34,'団体(女子)データ'!$A$3:$AA$72,6)))</f>
        <v>髙橋　亜歩</v>
      </c>
      <c r="AD28" s="210" t="str">
        <f>IF(AD$34="0","",IF(VLOOKUP(AD$34,'団体(女子)データ'!$A$3:$AA$72,6)="","",VLOOKUP(AD$34,'団体(女子)データ'!$A$3:$AA$72,6)))</f>
        <v/>
      </c>
      <c r="AE28" s="211" t="str">
        <f>IF(AE$34="0","",IF(VLOOKUP(AE$34,'団体(女子)データ'!$A$3:$AA$72,6)="","",VLOOKUP(AE$34,'団体(女子)データ'!$A$3:$AA$72,6)))</f>
        <v/>
      </c>
      <c r="AF28" s="212" t="str">
        <f>IF(AF$34="0","",IF(VLOOKUP(AF$34,'団体(女子)データ'!$A$3:$AA$72,6)="","",VLOOKUP(AF$34,'団体(女子)データ'!$A$3:$AA$72,6)))</f>
        <v/>
      </c>
      <c r="AG28" s="213" t="str">
        <f>IF(AG$34="0","",IF(VLOOKUP(AG$34,'団体(女子)データ'!$A$3:$AA$72,6)="","",VLOOKUP(AG$34,'団体(女子)データ'!$A$3:$AA$72,6)))</f>
        <v/>
      </c>
      <c r="AH28" s="213" t="str">
        <f>IF(AH$34="0","",IF(VLOOKUP(AH$34,'団体(女子)データ'!$A$3:$AA$72,6)="","",VLOOKUP(AH$34,'団体(女子)データ'!$A$3:$AA$72,6)))</f>
        <v>土井　梨央</v>
      </c>
      <c r="AI28" s="213" t="str">
        <f>IF(AI$34="0","",IF(VLOOKUP(AI$34,'団体(女子)データ'!$A$3:$AA$72,6)="","",VLOOKUP(AI$34,'団体(女子)データ'!$A$3:$AA$72,6)))</f>
        <v>小林　千笑</v>
      </c>
      <c r="AJ28" s="211" t="str">
        <f>IF(AJ$34="0","",IF(VLOOKUP(AJ$34,'団体(女子)データ'!$A$3:$AA$72,6)="","",VLOOKUP(AJ$34,'団体(女子)データ'!$A$3:$AA$72,6)))</f>
        <v>浦野　舞子</v>
      </c>
      <c r="AK28" s="212" t="str">
        <f>IF(AK$34="0","",IF(VLOOKUP(AK$34,'団体(女子)データ'!$A$3:$AA$72,6)="","",VLOOKUP(AK$34,'団体(女子)データ'!$A$3:$AA$72,6)))</f>
        <v>永山　実夢</v>
      </c>
      <c r="AL28" s="211" t="str">
        <f>IF(AL$34="0","",IF(VLOOKUP(AL$34,'団体(女子)データ'!$A$3:$AA$72,6)="","",VLOOKUP(AL$34,'団体(女子)データ'!$A$3:$AA$72,6)))</f>
        <v>井上　明香梨</v>
      </c>
      <c r="AM28" s="212" t="str">
        <f>IF(AM$34="0","",IF(VLOOKUP(AM$34,'団体(女子)データ'!$A$3:$AA$72,6)="","",VLOOKUP(AM$34,'団体(女子)データ'!$A$3:$AA$72,6)))</f>
        <v>光澤　寧音</v>
      </c>
      <c r="AN28" s="213" t="str">
        <f>IF(AN$34="0","",IF(VLOOKUP(AN$34,'団体(女子)データ'!$A$3:$AA$72,6)="","",VLOOKUP(AN$34,'団体(女子)データ'!$A$3:$AA$72,6)))</f>
        <v>常山　七美</v>
      </c>
      <c r="AO28" s="213" t="str">
        <f>IF(AO$34="0","",IF(VLOOKUP(AO$34,'団体(女子)データ'!$A$3:$AA$72,6)="","",VLOOKUP(AO$34,'団体(女子)データ'!$A$3:$AA$72,6)))</f>
        <v>今野　陽菜</v>
      </c>
      <c r="AP28" s="213" t="str">
        <f>IF(AP$34="0","",IF(VLOOKUP(AP$34,'団体(女子)データ'!$A$3:$AA$72,6)="","",VLOOKUP(AP$34,'団体(女子)データ'!$A$3:$AA$72,6)))</f>
        <v>中島　月菜</v>
      </c>
      <c r="AQ28" s="214" t="str">
        <f>IF(AQ$34="0","",IF(VLOOKUP(AQ$34,'団体(女子)データ'!$A$3:$AA$72,6)="","",VLOOKUP(AQ$34,'団体(女子)データ'!$A$3:$AA$72,6)))</f>
        <v>髙瀨　彩音</v>
      </c>
      <c r="AR28" s="453" t="s">
        <v>5</v>
      </c>
      <c r="AS28" s="454"/>
    </row>
    <row r="29" spans="1:45" ht="12.75" customHeight="1">
      <c r="A29" s="108"/>
      <c r="B29" s="215">
        <v>7</v>
      </c>
      <c r="C29" s="141">
        <v>6</v>
      </c>
      <c r="D29" s="140">
        <v>5</v>
      </c>
      <c r="E29" s="138">
        <v>4</v>
      </c>
      <c r="F29" s="138">
        <v>3</v>
      </c>
      <c r="G29" s="138">
        <v>2</v>
      </c>
      <c r="H29" s="141">
        <v>1</v>
      </c>
      <c r="I29" s="140">
        <v>7</v>
      </c>
      <c r="J29" s="141">
        <v>6</v>
      </c>
      <c r="K29" s="140">
        <v>5</v>
      </c>
      <c r="L29" s="138">
        <v>4</v>
      </c>
      <c r="M29" s="138">
        <v>3</v>
      </c>
      <c r="N29" s="138">
        <v>2</v>
      </c>
      <c r="O29" s="216">
        <v>1</v>
      </c>
      <c r="P29" s="215">
        <v>7</v>
      </c>
      <c r="Q29" s="141">
        <v>6</v>
      </c>
      <c r="R29" s="140">
        <v>5</v>
      </c>
      <c r="S29" s="138">
        <v>4</v>
      </c>
      <c r="T29" s="138">
        <v>3</v>
      </c>
      <c r="U29" s="138">
        <v>2</v>
      </c>
      <c r="V29" s="141">
        <v>1</v>
      </c>
      <c r="W29" s="140">
        <v>7</v>
      </c>
      <c r="X29" s="141">
        <v>6</v>
      </c>
      <c r="Y29" s="140">
        <v>5</v>
      </c>
      <c r="Z29" s="138">
        <v>4</v>
      </c>
      <c r="AA29" s="138">
        <v>3</v>
      </c>
      <c r="AB29" s="138">
        <v>2</v>
      </c>
      <c r="AC29" s="216">
        <v>1</v>
      </c>
      <c r="AD29" s="215">
        <v>7</v>
      </c>
      <c r="AE29" s="141">
        <v>6</v>
      </c>
      <c r="AF29" s="140">
        <v>5</v>
      </c>
      <c r="AG29" s="138">
        <v>4</v>
      </c>
      <c r="AH29" s="138">
        <v>3</v>
      </c>
      <c r="AI29" s="138">
        <v>2</v>
      </c>
      <c r="AJ29" s="141">
        <v>1</v>
      </c>
      <c r="AK29" s="140">
        <v>7</v>
      </c>
      <c r="AL29" s="141">
        <v>6</v>
      </c>
      <c r="AM29" s="140">
        <v>5</v>
      </c>
      <c r="AN29" s="138">
        <v>4</v>
      </c>
      <c r="AO29" s="138">
        <v>3</v>
      </c>
      <c r="AP29" s="138">
        <v>2</v>
      </c>
      <c r="AQ29" s="216">
        <v>1</v>
      </c>
      <c r="AR29" s="436" t="s">
        <v>4</v>
      </c>
      <c r="AS29" s="440"/>
    </row>
    <row r="30" spans="1:45" ht="12.75" customHeight="1">
      <c r="A30" s="108"/>
      <c r="B30" s="455" t="str">
        <f>IF(H$34="","",IF(VLOOKUP(H$34,'団体(女子)データ'!$A$3:$AA$72,4)="","",VLOOKUP(H$34,'団体(女子)データ'!$A$3:$AA$72,4)))</f>
        <v>高　橋　磨　美</v>
      </c>
      <c r="C30" s="480"/>
      <c r="D30" s="480"/>
      <c r="E30" s="480"/>
      <c r="F30" s="480"/>
      <c r="G30" s="480"/>
      <c r="H30" s="480"/>
      <c r="I30" s="480" t="str">
        <f>IF(O$34="","",IF(VLOOKUP(O$34,'団体(女子)データ'!$A$3:$AA$72,4)="","",VLOOKUP(O$34,'団体(女子)データ'!$A$3:$AA$72,4)))</f>
        <v>阿　部　　　彰</v>
      </c>
      <c r="J30" s="480"/>
      <c r="K30" s="480"/>
      <c r="L30" s="480"/>
      <c r="M30" s="480"/>
      <c r="N30" s="480"/>
      <c r="O30" s="440"/>
      <c r="P30" s="480" t="str">
        <f>IF(V$34="","",IF(VLOOKUP(V$34,'団体(女子)データ'!$A$3:$AA$72,4)="","",VLOOKUP(V$34,'団体(女子)データ'!$A$3:$AA$72,4)))</f>
        <v>箭　内　美　將</v>
      </c>
      <c r="Q30" s="480"/>
      <c r="R30" s="480"/>
      <c r="S30" s="480"/>
      <c r="T30" s="480"/>
      <c r="U30" s="480"/>
      <c r="V30" s="480"/>
      <c r="W30" s="480" t="str">
        <f>IF(AC$34="","",IF(VLOOKUP(AC$34,'団体(女子)データ'!$A$3:$AA$72,4)="","",VLOOKUP(AC$34,'団体(女子)データ'!$A$3:$AA$72,4)))</f>
        <v>山　内　友　人</v>
      </c>
      <c r="X30" s="480"/>
      <c r="Y30" s="480"/>
      <c r="Z30" s="480"/>
      <c r="AA30" s="480"/>
      <c r="AB30" s="480"/>
      <c r="AC30" s="440"/>
      <c r="AD30" s="480" t="str">
        <f>IF(AJ$34="","",IF(VLOOKUP(AJ$34,'団体(女子)データ'!$A$3:$AA$72,4)="","",VLOOKUP(AJ$34,'団体(女子)データ'!$A$3:$AA$72,4)))</f>
        <v>皆　川　亜希子</v>
      </c>
      <c r="AE30" s="480"/>
      <c r="AF30" s="480"/>
      <c r="AG30" s="480"/>
      <c r="AH30" s="480"/>
      <c r="AI30" s="480"/>
      <c r="AJ30" s="480"/>
      <c r="AK30" s="480" t="str">
        <f>IF(AQ$34="","",IF(VLOOKUP(AQ$34,'団体(女子)データ'!$A$3:$AA$72,4)="","",VLOOKUP(AQ$34,'団体(女子)データ'!$A$3:$AA$72,4)))</f>
        <v>加　藤　洋　平</v>
      </c>
      <c r="AL30" s="480"/>
      <c r="AM30" s="480"/>
      <c r="AN30" s="480"/>
      <c r="AO30" s="480"/>
      <c r="AP30" s="480"/>
      <c r="AQ30" s="440"/>
      <c r="AR30" s="436" t="s">
        <v>9</v>
      </c>
      <c r="AS30" s="440"/>
    </row>
    <row r="31" spans="1:45" ht="12.75" customHeight="1">
      <c r="A31" s="108"/>
      <c r="B31" s="455" t="str">
        <f>IF(H$34="","",IF(VLOOKUP(H$34,'団体(女子)データ'!$A$3:$AA$72,3)="","",VLOOKUP(H$34,'団体(女子)データ'!$A$3:$AA$72,3)))</f>
        <v>帯広南商業高校</v>
      </c>
      <c r="C31" s="480"/>
      <c r="D31" s="480"/>
      <c r="E31" s="480"/>
      <c r="F31" s="480"/>
      <c r="G31" s="480"/>
      <c r="H31" s="480"/>
      <c r="I31" s="480" t="str">
        <f>IF(O$34="","",IF(VLOOKUP(O$34,'団体(女子)データ'!$A$3:$AA$72,3)="","",VLOOKUP(O$34,'団体(女子)データ'!$A$3:$AA$72,3)))</f>
        <v>本別高校</v>
      </c>
      <c r="J31" s="480"/>
      <c r="K31" s="480"/>
      <c r="L31" s="480"/>
      <c r="M31" s="480"/>
      <c r="N31" s="480"/>
      <c r="O31" s="440"/>
      <c r="P31" s="480" t="str">
        <f>IF(V$34="","",IF(VLOOKUP(V$34,'団体(女子)データ'!$A$3:$AA$72,3)="","",VLOOKUP(V$34,'団体(女子)データ'!$A$3:$AA$72,3)))</f>
        <v>帯広大谷高校</v>
      </c>
      <c r="Q31" s="480"/>
      <c r="R31" s="480"/>
      <c r="S31" s="480"/>
      <c r="T31" s="480"/>
      <c r="U31" s="480"/>
      <c r="V31" s="480"/>
      <c r="W31" s="480" t="str">
        <f>IF(AC$34="","",IF(VLOOKUP(AC$34,'団体(女子)データ'!$A$3:$AA$72,3)="","",VLOOKUP(AC$34,'団体(女子)データ'!$A$3:$AA$72,3)))</f>
        <v>池田高校</v>
      </c>
      <c r="X31" s="480"/>
      <c r="Y31" s="480"/>
      <c r="Z31" s="480"/>
      <c r="AA31" s="480"/>
      <c r="AB31" s="480"/>
      <c r="AC31" s="440"/>
      <c r="AD31" s="480" t="str">
        <f>IF(AJ$34="","",IF(VLOOKUP(AJ$34,'団体(女子)データ'!$A$3:$AA$72,3)="","",VLOOKUP(AJ$34,'団体(女子)データ'!$A$3:$AA$72,3)))</f>
        <v>帯広緑陽高校</v>
      </c>
      <c r="AE31" s="480"/>
      <c r="AF31" s="480"/>
      <c r="AG31" s="480"/>
      <c r="AH31" s="480"/>
      <c r="AI31" s="480"/>
      <c r="AJ31" s="480"/>
      <c r="AK31" s="480" t="str">
        <f>IF(AQ$34="","",IF(VLOOKUP(AQ$34,'団体(女子)データ'!$A$3:$AA$72,3)="","",VLOOKUP(AQ$34,'団体(女子)データ'!$A$3:$AA$72,3)))</f>
        <v>帯広柏葉高校</v>
      </c>
      <c r="AL31" s="480"/>
      <c r="AM31" s="480"/>
      <c r="AN31" s="480"/>
      <c r="AO31" s="480"/>
      <c r="AP31" s="480"/>
      <c r="AQ31" s="440"/>
      <c r="AR31" s="436" t="s">
        <v>3</v>
      </c>
      <c r="AS31" s="440"/>
    </row>
    <row r="32" spans="1:45" ht="12.75" customHeight="1">
      <c r="A32" s="108"/>
      <c r="B32" s="483">
        <v>6</v>
      </c>
      <c r="C32" s="484"/>
      <c r="D32" s="484"/>
      <c r="E32" s="484"/>
      <c r="F32" s="484"/>
      <c r="G32" s="484"/>
      <c r="H32" s="484"/>
      <c r="I32" s="485">
        <v>5</v>
      </c>
      <c r="J32" s="484"/>
      <c r="K32" s="484"/>
      <c r="L32" s="484"/>
      <c r="M32" s="484"/>
      <c r="N32" s="484"/>
      <c r="O32" s="486"/>
      <c r="P32" s="455">
        <v>4</v>
      </c>
      <c r="Q32" s="480"/>
      <c r="R32" s="480"/>
      <c r="S32" s="480"/>
      <c r="T32" s="480"/>
      <c r="U32" s="480"/>
      <c r="V32" s="480"/>
      <c r="W32" s="436">
        <v>3</v>
      </c>
      <c r="X32" s="480"/>
      <c r="Y32" s="480"/>
      <c r="Z32" s="480"/>
      <c r="AA32" s="480"/>
      <c r="AB32" s="480"/>
      <c r="AC32" s="440"/>
      <c r="AD32" s="455">
        <v>2</v>
      </c>
      <c r="AE32" s="480"/>
      <c r="AF32" s="480"/>
      <c r="AG32" s="480"/>
      <c r="AH32" s="480"/>
      <c r="AI32" s="480"/>
      <c r="AJ32" s="480"/>
      <c r="AK32" s="436">
        <v>1</v>
      </c>
      <c r="AL32" s="480"/>
      <c r="AM32" s="480"/>
      <c r="AN32" s="480"/>
      <c r="AO32" s="480"/>
      <c r="AP32" s="480"/>
      <c r="AQ32" s="440"/>
      <c r="AR32" s="436" t="s">
        <v>1</v>
      </c>
      <c r="AS32" s="440"/>
    </row>
    <row r="33" spans="1:45" ht="12.75" customHeight="1" thickBot="1">
      <c r="A33" s="108"/>
      <c r="B33" s="450">
        <v>3</v>
      </c>
      <c r="C33" s="451"/>
      <c r="D33" s="451"/>
      <c r="E33" s="451"/>
      <c r="F33" s="451"/>
      <c r="G33" s="451"/>
      <c r="H33" s="451"/>
      <c r="I33" s="451"/>
      <c r="J33" s="451"/>
      <c r="K33" s="451"/>
      <c r="L33" s="451"/>
      <c r="M33" s="451"/>
      <c r="N33" s="451"/>
      <c r="O33" s="452"/>
      <c r="P33" s="450">
        <v>2</v>
      </c>
      <c r="Q33" s="451"/>
      <c r="R33" s="451"/>
      <c r="S33" s="451"/>
      <c r="T33" s="451"/>
      <c r="U33" s="451"/>
      <c r="V33" s="451"/>
      <c r="W33" s="451"/>
      <c r="X33" s="451"/>
      <c r="Y33" s="451"/>
      <c r="Z33" s="451"/>
      <c r="AA33" s="451"/>
      <c r="AB33" s="451"/>
      <c r="AC33" s="452"/>
      <c r="AD33" s="450">
        <v>1</v>
      </c>
      <c r="AE33" s="451"/>
      <c r="AF33" s="451"/>
      <c r="AG33" s="451"/>
      <c r="AH33" s="451"/>
      <c r="AI33" s="451"/>
      <c r="AJ33" s="451"/>
      <c r="AK33" s="451"/>
      <c r="AL33" s="451"/>
      <c r="AM33" s="451"/>
      <c r="AN33" s="451"/>
      <c r="AO33" s="451"/>
      <c r="AP33" s="451"/>
      <c r="AQ33" s="452"/>
      <c r="AR33" s="481" t="s">
        <v>223</v>
      </c>
      <c r="AS33" s="482"/>
    </row>
    <row r="34" spans="1:45" ht="12.75" customHeight="1">
      <c r="B34" s="50">
        <v>42</v>
      </c>
      <c r="C34" s="50">
        <v>41</v>
      </c>
      <c r="D34" s="50">
        <v>40</v>
      </c>
      <c r="E34" s="50">
        <v>39</v>
      </c>
      <c r="F34" s="50">
        <v>38</v>
      </c>
      <c r="G34" s="50">
        <v>37</v>
      </c>
      <c r="H34" s="50">
        <v>36</v>
      </c>
      <c r="I34" s="50">
        <v>35</v>
      </c>
      <c r="J34" s="50">
        <v>34</v>
      </c>
      <c r="K34" s="50">
        <v>33</v>
      </c>
      <c r="L34" s="50">
        <v>32</v>
      </c>
      <c r="M34" s="50">
        <v>31</v>
      </c>
      <c r="N34" s="50">
        <v>30</v>
      </c>
      <c r="O34" s="50">
        <v>29</v>
      </c>
      <c r="P34" s="50">
        <v>28</v>
      </c>
      <c r="Q34" s="50">
        <v>27</v>
      </c>
      <c r="R34" s="50">
        <v>26</v>
      </c>
      <c r="S34" s="50">
        <v>25</v>
      </c>
      <c r="T34" s="50">
        <v>24</v>
      </c>
      <c r="U34" s="50">
        <v>23</v>
      </c>
      <c r="V34" s="50">
        <v>22</v>
      </c>
      <c r="W34" s="50">
        <v>21</v>
      </c>
      <c r="X34" s="50">
        <v>20</v>
      </c>
      <c r="Y34" s="50">
        <v>19</v>
      </c>
      <c r="Z34" s="50">
        <v>18</v>
      </c>
      <c r="AA34" s="50">
        <v>17</v>
      </c>
      <c r="AB34" s="50">
        <v>16</v>
      </c>
      <c r="AC34" s="50">
        <v>15</v>
      </c>
      <c r="AD34" s="50">
        <v>14</v>
      </c>
      <c r="AE34" s="50">
        <v>13</v>
      </c>
      <c r="AF34" s="50">
        <v>12</v>
      </c>
      <c r="AG34" s="50">
        <v>11</v>
      </c>
      <c r="AH34" s="50">
        <v>10</v>
      </c>
      <c r="AI34" s="50">
        <v>9</v>
      </c>
      <c r="AJ34" s="50">
        <v>8</v>
      </c>
      <c r="AK34" s="50">
        <v>7</v>
      </c>
      <c r="AL34" s="50">
        <v>6</v>
      </c>
      <c r="AM34" s="50">
        <v>5</v>
      </c>
      <c r="AN34" s="50">
        <v>4</v>
      </c>
      <c r="AO34" s="50">
        <v>3</v>
      </c>
      <c r="AP34" s="50">
        <v>2</v>
      </c>
      <c r="AQ34" s="50">
        <v>1</v>
      </c>
    </row>
    <row r="35" spans="1:45" ht="18" customHeight="1"/>
    <row r="63" spans="2:43" ht="12.75" customHeight="1">
      <c r="B63" s="3" ph="1"/>
      <c r="C63" s="3" ph="1"/>
      <c r="D63" s="3" ph="1"/>
      <c r="E63" s="3" ph="1"/>
      <c r="F63" s="3" ph="1"/>
      <c r="G63" s="3" ph="1"/>
      <c r="H63" s="3" ph="1"/>
      <c r="I63" s="3" ph="1"/>
      <c r="J63" s="3" ph="1"/>
      <c r="K63" s="3" ph="1"/>
      <c r="L63" s="3" ph="1"/>
      <c r="M63" s="3" ph="1"/>
      <c r="N63" s="3" ph="1"/>
      <c r="O63" s="3" ph="1"/>
      <c r="P63" s="3" ph="1"/>
      <c r="Q63" s="3" ph="1"/>
      <c r="R63" s="3" ph="1"/>
      <c r="S63" s="3" ph="1"/>
      <c r="T63" s="3" ph="1"/>
      <c r="U63" s="3" ph="1"/>
      <c r="V63" s="3" ph="1"/>
      <c r="W63" s="3" ph="1"/>
      <c r="X63" s="3" ph="1"/>
      <c r="Y63" s="3" ph="1"/>
      <c r="Z63" s="3" ph="1"/>
      <c r="AA63" s="3" ph="1"/>
      <c r="AB63" s="3" ph="1"/>
      <c r="AC63" s="3" ph="1"/>
      <c r="AD63" s="3" ph="1"/>
      <c r="AE63" s="3" ph="1"/>
      <c r="AF63" s="3" ph="1"/>
      <c r="AG63" s="3" ph="1"/>
      <c r="AH63" s="3" ph="1"/>
      <c r="AI63" s="3" ph="1"/>
      <c r="AJ63" s="3" ph="1"/>
      <c r="AK63" s="3" ph="1"/>
      <c r="AL63" s="3" ph="1"/>
      <c r="AM63" s="3" ph="1"/>
      <c r="AN63" s="3" ph="1"/>
      <c r="AO63" s="3" ph="1"/>
      <c r="AP63" s="3" ph="1"/>
      <c r="AQ63" s="3" ph="1"/>
    </row>
  </sheetData>
  <mergeCells count="93">
    <mergeCell ref="B33:O33"/>
    <mergeCell ref="P33:AC33"/>
    <mergeCell ref="AD33:AQ33"/>
    <mergeCell ref="AR33:AS33"/>
    <mergeCell ref="AR31:AS31"/>
    <mergeCell ref="B32:H32"/>
    <mergeCell ref="I32:O32"/>
    <mergeCell ref="P32:V32"/>
    <mergeCell ref="W32:AC32"/>
    <mergeCell ref="AD32:AJ32"/>
    <mergeCell ref="AK32:AQ32"/>
    <mergeCell ref="AR32:AS32"/>
    <mergeCell ref="B31:H31"/>
    <mergeCell ref="I31:O31"/>
    <mergeCell ref="P31:V31"/>
    <mergeCell ref="W31:AC31"/>
    <mergeCell ref="AD31:AJ31"/>
    <mergeCell ref="AK31:AQ31"/>
    <mergeCell ref="AR27:AS27"/>
    <mergeCell ref="AR28:AS28"/>
    <mergeCell ref="AR29:AS29"/>
    <mergeCell ref="AK30:AQ30"/>
    <mergeCell ref="AR30:AS30"/>
    <mergeCell ref="B30:H30"/>
    <mergeCell ref="I30:O30"/>
    <mergeCell ref="P30:V30"/>
    <mergeCell ref="W30:AC30"/>
    <mergeCell ref="AD30:AJ30"/>
    <mergeCell ref="AR21:AS21"/>
    <mergeCell ref="AS22:AS25"/>
    <mergeCell ref="B26:C26"/>
    <mergeCell ref="I26:J26"/>
    <mergeCell ref="P26:Q26"/>
    <mergeCell ref="W26:X26"/>
    <mergeCell ref="AD26:AE26"/>
    <mergeCell ref="AK26:AL26"/>
    <mergeCell ref="AR26:AS26"/>
    <mergeCell ref="B21:C25"/>
    <mergeCell ref="I21:J25"/>
    <mergeCell ref="P21:Q25"/>
    <mergeCell ref="W21:X25"/>
    <mergeCell ref="AD21:AE25"/>
    <mergeCell ref="AK21:AL25"/>
    <mergeCell ref="AR15:AS15"/>
    <mergeCell ref="AS16:AS19"/>
    <mergeCell ref="B20:C20"/>
    <mergeCell ref="I20:J20"/>
    <mergeCell ref="P20:Q20"/>
    <mergeCell ref="W20:X20"/>
    <mergeCell ref="AD20:AE20"/>
    <mergeCell ref="AK20:AL20"/>
    <mergeCell ref="AR20:AS20"/>
    <mergeCell ref="B15:C19"/>
    <mergeCell ref="I15:J19"/>
    <mergeCell ref="P15:Q19"/>
    <mergeCell ref="W15:X19"/>
    <mergeCell ref="AD15:AE19"/>
    <mergeCell ref="AK15:AL19"/>
    <mergeCell ref="AR9:AS9"/>
    <mergeCell ref="AS10:AS13"/>
    <mergeCell ref="B14:C14"/>
    <mergeCell ref="I14:J14"/>
    <mergeCell ref="P14:Q14"/>
    <mergeCell ref="W14:X14"/>
    <mergeCell ref="AD14:AE14"/>
    <mergeCell ref="AK14:AL14"/>
    <mergeCell ref="AR14:AS14"/>
    <mergeCell ref="P8:Q8"/>
    <mergeCell ref="W8:X8"/>
    <mergeCell ref="AD8:AE8"/>
    <mergeCell ref="AK8:AL8"/>
    <mergeCell ref="B9:C13"/>
    <mergeCell ref="I9:J13"/>
    <mergeCell ref="P9:Q13"/>
    <mergeCell ref="W9:X13"/>
    <mergeCell ref="AD9:AE13"/>
    <mergeCell ref="AK9:AL13"/>
    <mergeCell ref="AR3:AS3"/>
    <mergeCell ref="B4:C7"/>
    <mergeCell ref="I4:J7"/>
    <mergeCell ref="P4:Q7"/>
    <mergeCell ref="W4:X7"/>
    <mergeCell ref="AD4:AE7"/>
    <mergeCell ref="AK4:AL7"/>
    <mergeCell ref="AR4:AS8"/>
    <mergeCell ref="B8:C8"/>
    <mergeCell ref="I8:J8"/>
    <mergeCell ref="B3:H3"/>
    <mergeCell ref="I3:O3"/>
    <mergeCell ref="P3:V3"/>
    <mergeCell ref="W3:AC3"/>
    <mergeCell ref="AD3:AJ3"/>
    <mergeCell ref="AK3:AQ3"/>
  </mergeCells>
  <phoneticPr fontId="1"/>
  <dataValidations count="1">
    <dataValidation type="list" allowBlank="1" showInputMessage="1" showErrorMessage="1" sqref="K22:O25 D4:H8 D10:H13 D16:H19 D22:H25 Y4:AC8 AF4:AJ8 AM4:AQ8 K10:O13 R10:V13 Y10:AC13 AF10:AJ13 AM10:AQ13 AM16:AQ19 AF16:AJ19 K4:O8 Y16:AC19 R16:V19 K16:O19 AM22:AQ25 AF22:AJ25 R4:V8 Y22:AC25 R22:V25">
      <formula1>"○,×"</formula1>
    </dataValidation>
  </dataValidations>
  <printOptions horizontalCentered="1" verticalCentered="1"/>
  <pageMargins left="0.59055118110236227" right="0.59055118110236227" top="0.78740157480314965" bottom="0.78740157480314965" header="0.31496062992125984" footer="0.31496062992125984"/>
  <pageSetup paperSize="9" orientation="landscape" horizontalDpi="4294967293" r:id="rId1"/>
  <headerFooter>
    <oddHeader xml:space="preserve">&amp;R&amp;"ＭＳ 明朝,標準"&amp;9 </oddHeader>
    <oddFooter>&amp;C１１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3"/>
  <sheetViews>
    <sheetView showGridLines="0" tabSelected="1" topLeftCell="A3" zoomScale="90" zoomScaleNormal="90" zoomScaleSheetLayoutView="90" workbookViewId="0">
      <selection activeCell="AQ25" sqref="AQ25"/>
    </sheetView>
  </sheetViews>
  <sheetFormatPr defaultRowHeight="12.75" customHeight="1"/>
  <cols>
    <col min="1" max="1" width="5.140625" style="3" customWidth="1"/>
    <col min="2" max="45" width="3.140625" style="3" customWidth="1"/>
    <col min="46" max="53" width="9.140625" style="3"/>
    <col min="54" max="54" width="9" style="3" customWidth="1"/>
    <col min="55" max="16384" width="9.140625" style="3"/>
  </cols>
  <sheetData>
    <row r="1" spans="1:48" ht="17.25">
      <c r="A1" s="17" t="s">
        <v>258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</row>
    <row r="2" spans="1:48" ht="12.75" customHeight="1" thickBo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</row>
    <row r="3" spans="1:48" ht="24.75" customHeight="1">
      <c r="A3" s="108"/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9"/>
      <c r="P3" s="476"/>
      <c r="Q3" s="474"/>
      <c r="R3" s="474"/>
      <c r="S3" s="474"/>
      <c r="T3" s="474"/>
      <c r="U3" s="474"/>
      <c r="V3" s="474"/>
      <c r="W3" s="474"/>
      <c r="X3" s="474"/>
      <c r="Y3" s="474"/>
      <c r="Z3" s="474"/>
      <c r="AA3" s="474"/>
      <c r="AB3" s="474"/>
      <c r="AC3" s="477"/>
      <c r="AD3" s="473"/>
      <c r="AE3" s="474"/>
      <c r="AF3" s="474"/>
      <c r="AG3" s="474"/>
      <c r="AH3" s="474"/>
      <c r="AI3" s="474"/>
      <c r="AJ3" s="474"/>
      <c r="AK3" s="474" t="str">
        <f>IF('団体(女子)データ'!I46="","",'団体(女子)データ'!I46)</f>
        <v/>
      </c>
      <c r="AL3" s="474"/>
      <c r="AM3" s="474"/>
      <c r="AN3" s="474"/>
      <c r="AO3" s="474"/>
      <c r="AP3" s="474"/>
      <c r="AQ3" s="475"/>
      <c r="AR3" s="463" t="s">
        <v>2</v>
      </c>
      <c r="AS3" s="464"/>
    </row>
    <row r="4" spans="1:48" ht="12.75" customHeight="1">
      <c r="A4" s="108"/>
      <c r="B4" s="487"/>
      <c r="C4" s="487"/>
      <c r="D4" s="188"/>
      <c r="E4" s="188"/>
      <c r="F4" s="188"/>
      <c r="G4" s="188"/>
      <c r="H4" s="188"/>
      <c r="I4" s="487"/>
      <c r="J4" s="487"/>
      <c r="K4" s="188"/>
      <c r="L4" s="188"/>
      <c r="M4" s="188"/>
      <c r="N4" s="188"/>
      <c r="O4" s="219"/>
      <c r="P4" s="469" t="str">
        <f>IF(V25="","",COUNTIF(R10:V25,"○"))</f>
        <v/>
      </c>
      <c r="Q4" s="466"/>
      <c r="R4" s="189"/>
      <c r="S4" s="117"/>
      <c r="T4" s="117"/>
      <c r="U4" s="117"/>
      <c r="V4" s="120"/>
      <c r="W4" s="466" t="str">
        <f>IF(AC25="","",COUNTIF(Y10:AC25,"○"))</f>
        <v/>
      </c>
      <c r="X4" s="466"/>
      <c r="Y4" s="189"/>
      <c r="Z4" s="117"/>
      <c r="AA4" s="117"/>
      <c r="AB4" s="117"/>
      <c r="AC4" s="185"/>
      <c r="AD4" s="465" t="str">
        <f>IF(AJ25="","",COUNTIF(AF10:AJ25,"○"))</f>
        <v/>
      </c>
      <c r="AE4" s="466"/>
      <c r="AF4" s="189"/>
      <c r="AG4" s="117"/>
      <c r="AH4" s="117"/>
      <c r="AI4" s="117"/>
      <c r="AJ4" s="190"/>
      <c r="AK4" s="466" t="str">
        <f>IF(AQ25="","",COUNTIF(AM10:AQ25,"○"))</f>
        <v/>
      </c>
      <c r="AL4" s="466"/>
      <c r="AM4" s="189"/>
      <c r="AN4" s="117"/>
      <c r="AO4" s="117"/>
      <c r="AP4" s="117"/>
      <c r="AQ4" s="191"/>
      <c r="AR4" s="462" t="s">
        <v>184</v>
      </c>
      <c r="AS4" s="457"/>
    </row>
    <row r="5" spans="1:48" ht="12.75" customHeight="1">
      <c r="A5" s="108"/>
      <c r="B5" s="487"/>
      <c r="C5" s="487"/>
      <c r="D5" s="188"/>
      <c r="E5" s="188"/>
      <c r="F5" s="188"/>
      <c r="G5" s="188"/>
      <c r="H5" s="188"/>
      <c r="I5" s="487"/>
      <c r="J5" s="487"/>
      <c r="K5" s="188"/>
      <c r="L5" s="188"/>
      <c r="M5" s="188"/>
      <c r="N5" s="188"/>
      <c r="O5" s="219"/>
      <c r="P5" s="469"/>
      <c r="Q5" s="466"/>
      <c r="R5" s="192"/>
      <c r="S5" s="124"/>
      <c r="T5" s="124"/>
      <c r="U5" s="124"/>
      <c r="V5" s="127"/>
      <c r="W5" s="466"/>
      <c r="X5" s="466"/>
      <c r="Y5" s="192"/>
      <c r="Z5" s="124"/>
      <c r="AA5" s="124"/>
      <c r="AB5" s="124"/>
      <c r="AC5" s="186"/>
      <c r="AD5" s="465"/>
      <c r="AE5" s="466"/>
      <c r="AF5" s="192"/>
      <c r="AG5" s="124"/>
      <c r="AH5" s="124"/>
      <c r="AI5" s="124"/>
      <c r="AJ5" s="193"/>
      <c r="AK5" s="466"/>
      <c r="AL5" s="466"/>
      <c r="AM5" s="192"/>
      <c r="AN5" s="124"/>
      <c r="AO5" s="124"/>
      <c r="AP5" s="124"/>
      <c r="AQ5" s="194"/>
      <c r="AR5" s="462"/>
      <c r="AS5" s="457"/>
    </row>
    <row r="6" spans="1:48" ht="12.75" customHeight="1">
      <c r="A6" s="108"/>
      <c r="B6" s="487"/>
      <c r="C6" s="487"/>
      <c r="D6" s="188"/>
      <c r="E6" s="188"/>
      <c r="F6" s="188"/>
      <c r="G6" s="188"/>
      <c r="H6" s="188"/>
      <c r="I6" s="487"/>
      <c r="J6" s="487"/>
      <c r="K6" s="188"/>
      <c r="L6" s="188"/>
      <c r="M6" s="188"/>
      <c r="N6" s="188"/>
      <c r="O6" s="219"/>
      <c r="P6" s="469"/>
      <c r="Q6" s="466"/>
      <c r="R6" s="192"/>
      <c r="S6" s="124"/>
      <c r="T6" s="124"/>
      <c r="U6" s="124"/>
      <c r="V6" s="127"/>
      <c r="W6" s="466"/>
      <c r="X6" s="466"/>
      <c r="Y6" s="192"/>
      <c r="Z6" s="124"/>
      <c r="AA6" s="124"/>
      <c r="AB6" s="124"/>
      <c r="AC6" s="186"/>
      <c r="AD6" s="465"/>
      <c r="AE6" s="466"/>
      <c r="AF6" s="192"/>
      <c r="AG6" s="124"/>
      <c r="AH6" s="124"/>
      <c r="AI6" s="124"/>
      <c r="AJ6" s="193"/>
      <c r="AK6" s="466"/>
      <c r="AL6" s="466"/>
      <c r="AM6" s="192"/>
      <c r="AN6" s="124"/>
      <c r="AO6" s="124"/>
      <c r="AP6" s="124"/>
      <c r="AQ6" s="194"/>
      <c r="AR6" s="462"/>
      <c r="AS6" s="457"/>
    </row>
    <row r="7" spans="1:48" ht="12.75" customHeight="1">
      <c r="A7" s="108"/>
      <c r="B7" s="487"/>
      <c r="C7" s="487"/>
      <c r="D7" s="188"/>
      <c r="E7" s="188"/>
      <c r="F7" s="188"/>
      <c r="G7" s="188"/>
      <c r="H7" s="188"/>
      <c r="I7" s="487"/>
      <c r="J7" s="487"/>
      <c r="K7" s="188"/>
      <c r="L7" s="188"/>
      <c r="M7" s="188"/>
      <c r="N7" s="188"/>
      <c r="O7" s="219"/>
      <c r="P7" s="470"/>
      <c r="Q7" s="468"/>
      <c r="R7" s="195"/>
      <c r="S7" s="169"/>
      <c r="T7" s="169"/>
      <c r="U7" s="169"/>
      <c r="V7" s="172"/>
      <c r="W7" s="468"/>
      <c r="X7" s="468"/>
      <c r="Y7" s="195"/>
      <c r="Z7" s="169"/>
      <c r="AA7" s="169"/>
      <c r="AB7" s="169"/>
      <c r="AC7" s="198"/>
      <c r="AD7" s="467"/>
      <c r="AE7" s="468"/>
      <c r="AF7" s="195"/>
      <c r="AG7" s="169"/>
      <c r="AH7" s="169"/>
      <c r="AI7" s="169"/>
      <c r="AJ7" s="196"/>
      <c r="AK7" s="468"/>
      <c r="AL7" s="468"/>
      <c r="AM7" s="195"/>
      <c r="AN7" s="169"/>
      <c r="AO7" s="169"/>
      <c r="AP7" s="169"/>
      <c r="AQ7" s="197"/>
      <c r="AR7" s="462"/>
      <c r="AS7" s="457"/>
    </row>
    <row r="8" spans="1:48" ht="12.75" customHeight="1">
      <c r="A8" s="108"/>
      <c r="B8" s="488"/>
      <c r="C8" s="488"/>
      <c r="D8" s="188"/>
      <c r="E8" s="188"/>
      <c r="F8" s="188"/>
      <c r="G8" s="188"/>
      <c r="H8" s="188"/>
      <c r="I8" s="488"/>
      <c r="J8" s="488"/>
      <c r="K8" s="188"/>
      <c r="L8" s="188"/>
      <c r="M8" s="188"/>
      <c r="N8" s="188"/>
      <c r="O8" s="219"/>
      <c r="P8" s="478" t="s">
        <v>11</v>
      </c>
      <c r="Q8" s="472"/>
      <c r="R8" s="199"/>
      <c r="S8" s="131"/>
      <c r="T8" s="131"/>
      <c r="U8" s="131"/>
      <c r="V8" s="200"/>
      <c r="W8" s="472" t="s">
        <v>11</v>
      </c>
      <c r="X8" s="472"/>
      <c r="Y8" s="199"/>
      <c r="Z8" s="131"/>
      <c r="AA8" s="131"/>
      <c r="AB8" s="131"/>
      <c r="AC8" s="187"/>
      <c r="AD8" s="471" t="s">
        <v>11</v>
      </c>
      <c r="AE8" s="472"/>
      <c r="AF8" s="199"/>
      <c r="AG8" s="131"/>
      <c r="AH8" s="131"/>
      <c r="AI8" s="131"/>
      <c r="AJ8" s="200"/>
      <c r="AK8" s="472" t="s">
        <v>11</v>
      </c>
      <c r="AL8" s="472"/>
      <c r="AM8" s="199"/>
      <c r="AN8" s="131"/>
      <c r="AO8" s="131"/>
      <c r="AP8" s="131"/>
      <c r="AQ8" s="201"/>
      <c r="AR8" s="462"/>
      <c r="AS8" s="457"/>
    </row>
    <row r="9" spans="1:48" ht="12.75" customHeight="1">
      <c r="A9" s="108"/>
      <c r="B9" s="487"/>
      <c r="C9" s="487"/>
      <c r="D9" s="188"/>
      <c r="E9" s="188"/>
      <c r="F9" s="188"/>
      <c r="G9" s="188"/>
      <c r="H9" s="188"/>
      <c r="I9" s="487"/>
      <c r="J9" s="487"/>
      <c r="K9" s="188"/>
      <c r="L9" s="188"/>
      <c r="M9" s="188"/>
      <c r="N9" s="188"/>
      <c r="O9" s="219"/>
      <c r="P9" s="469" t="str">
        <f>IF(V13="","",COUNTIF(R10:V13,"○"))</f>
        <v/>
      </c>
      <c r="Q9" s="466"/>
      <c r="R9" s="199" t="str">
        <f t="shared" ref="R9:U9" si="0">IF(R13="","",COUNTIF(R10:R13,"○"))</f>
        <v/>
      </c>
      <c r="S9" s="131" t="str">
        <f t="shared" si="0"/>
        <v/>
      </c>
      <c r="T9" s="131" t="str">
        <f t="shared" si="0"/>
        <v/>
      </c>
      <c r="U9" s="131" t="str">
        <f t="shared" si="0"/>
        <v/>
      </c>
      <c r="V9" s="141" t="str">
        <f>IF(V13="","",COUNTIF(V10:V13,"○"))</f>
        <v/>
      </c>
      <c r="W9" s="469" t="str">
        <f>IF(AC13="","",COUNTIF(Y10:AC13,"○"))</f>
        <v/>
      </c>
      <c r="X9" s="466"/>
      <c r="Y9" s="199" t="str">
        <f t="shared" ref="Y9:AB9" si="1">IF(Y13="","",COUNTIF(Y10:Y13,"○"))</f>
        <v/>
      </c>
      <c r="Z9" s="131" t="str">
        <f t="shared" si="1"/>
        <v/>
      </c>
      <c r="AA9" s="131" t="str">
        <f t="shared" si="1"/>
        <v/>
      </c>
      <c r="AB9" s="131" t="str">
        <f t="shared" si="1"/>
        <v/>
      </c>
      <c r="AC9" s="187" t="str">
        <f>IF(AC13="","",COUNTIF(AC10:AC13,"○"))</f>
        <v/>
      </c>
      <c r="AD9" s="465" t="str">
        <f>IF(AJ13="","",COUNTIF(AF10:AJ13,"○"))</f>
        <v/>
      </c>
      <c r="AE9" s="466"/>
      <c r="AF9" s="199" t="str">
        <f t="shared" ref="AF9:AI9" si="2">IF(AF13="","",COUNTIF(AF10:AF13,"○"))</f>
        <v/>
      </c>
      <c r="AG9" s="131" t="str">
        <f t="shared" si="2"/>
        <v/>
      </c>
      <c r="AH9" s="131" t="str">
        <f t="shared" si="2"/>
        <v/>
      </c>
      <c r="AI9" s="131" t="str">
        <f t="shared" si="2"/>
        <v/>
      </c>
      <c r="AJ9" s="141" t="str">
        <f>IF(AJ13="","",COUNTIF(AJ10:AJ13,"○"))</f>
        <v/>
      </c>
      <c r="AK9" s="469" t="str">
        <f>IF(AQ13="","",COUNTIF(AM10:AQ13,"○"))</f>
        <v/>
      </c>
      <c r="AL9" s="466"/>
      <c r="AM9" s="199" t="str">
        <f t="shared" ref="AM9:AP9" si="3">IF(AM13="","",COUNTIF(AM10:AM13,"○"))</f>
        <v/>
      </c>
      <c r="AN9" s="131" t="str">
        <f t="shared" si="3"/>
        <v/>
      </c>
      <c r="AO9" s="131" t="str">
        <f t="shared" si="3"/>
        <v/>
      </c>
      <c r="AP9" s="131" t="str">
        <f t="shared" si="3"/>
        <v/>
      </c>
      <c r="AQ9" s="201" t="str">
        <f>IF(AQ13="","",COUNTIF(AQ10:AQ13,"○"))</f>
        <v/>
      </c>
      <c r="AR9" s="436" t="s">
        <v>0</v>
      </c>
      <c r="AS9" s="440"/>
    </row>
    <row r="10" spans="1:48" ht="12.75" customHeight="1">
      <c r="A10" s="108"/>
      <c r="B10" s="487"/>
      <c r="C10" s="487"/>
      <c r="D10" s="188"/>
      <c r="E10" s="188"/>
      <c r="F10" s="188"/>
      <c r="G10" s="188"/>
      <c r="H10" s="188"/>
      <c r="I10" s="487"/>
      <c r="J10" s="487"/>
      <c r="K10" s="188"/>
      <c r="L10" s="188"/>
      <c r="M10" s="188"/>
      <c r="N10" s="188"/>
      <c r="O10" s="219"/>
      <c r="P10" s="469"/>
      <c r="Q10" s="466"/>
      <c r="R10" s="189"/>
      <c r="S10" s="117"/>
      <c r="T10" s="117"/>
      <c r="U10" s="117"/>
      <c r="V10" s="120"/>
      <c r="W10" s="469"/>
      <c r="X10" s="466"/>
      <c r="Y10" s="189"/>
      <c r="Z10" s="117"/>
      <c r="AA10" s="117"/>
      <c r="AB10" s="117"/>
      <c r="AC10" s="185"/>
      <c r="AD10" s="465"/>
      <c r="AE10" s="466"/>
      <c r="AF10" s="189"/>
      <c r="AG10" s="117"/>
      <c r="AH10" s="117"/>
      <c r="AI10" s="117"/>
      <c r="AJ10" s="120"/>
      <c r="AK10" s="469"/>
      <c r="AL10" s="466"/>
      <c r="AM10" s="189"/>
      <c r="AN10" s="117"/>
      <c r="AO10" s="117"/>
      <c r="AP10" s="117"/>
      <c r="AQ10" s="191"/>
      <c r="AR10" s="190">
        <v>4</v>
      </c>
      <c r="AS10" s="457" t="s">
        <v>182</v>
      </c>
    </row>
    <row r="11" spans="1:48" ht="12.75" customHeight="1">
      <c r="A11" s="108"/>
      <c r="B11" s="487"/>
      <c r="C11" s="487"/>
      <c r="D11" s="188"/>
      <c r="E11" s="188"/>
      <c r="F11" s="188"/>
      <c r="G11" s="188"/>
      <c r="H11" s="188"/>
      <c r="I11" s="487"/>
      <c r="J11" s="487"/>
      <c r="K11" s="188"/>
      <c r="L11" s="188"/>
      <c r="M11" s="188"/>
      <c r="N11" s="188"/>
      <c r="O11" s="219"/>
      <c r="P11" s="469"/>
      <c r="Q11" s="466"/>
      <c r="R11" s="192"/>
      <c r="S11" s="124"/>
      <c r="T11" s="124"/>
      <c r="U11" s="124"/>
      <c r="V11" s="127"/>
      <c r="W11" s="469"/>
      <c r="X11" s="466"/>
      <c r="Y11" s="192"/>
      <c r="Z11" s="124"/>
      <c r="AA11" s="124"/>
      <c r="AB11" s="124"/>
      <c r="AC11" s="186"/>
      <c r="AD11" s="465"/>
      <c r="AE11" s="466"/>
      <c r="AF11" s="192"/>
      <c r="AG11" s="124"/>
      <c r="AH11" s="124"/>
      <c r="AI11" s="124"/>
      <c r="AJ11" s="127"/>
      <c r="AK11" s="469"/>
      <c r="AL11" s="466"/>
      <c r="AM11" s="192"/>
      <c r="AN11" s="124"/>
      <c r="AO11" s="124"/>
      <c r="AP11" s="124"/>
      <c r="AQ11" s="194"/>
      <c r="AR11" s="193">
        <v>3</v>
      </c>
      <c r="AS11" s="457"/>
      <c r="AV11" s="32"/>
    </row>
    <row r="12" spans="1:48" ht="12.75" customHeight="1">
      <c r="A12" s="108"/>
      <c r="B12" s="487"/>
      <c r="C12" s="487"/>
      <c r="D12" s="188"/>
      <c r="E12" s="188"/>
      <c r="F12" s="188"/>
      <c r="G12" s="188"/>
      <c r="H12" s="188"/>
      <c r="I12" s="487"/>
      <c r="J12" s="487"/>
      <c r="K12" s="188"/>
      <c r="L12" s="188"/>
      <c r="M12" s="188"/>
      <c r="N12" s="188"/>
      <c r="O12" s="219"/>
      <c r="P12" s="469"/>
      <c r="Q12" s="466"/>
      <c r="R12" s="192"/>
      <c r="S12" s="124"/>
      <c r="T12" s="124"/>
      <c r="U12" s="124"/>
      <c r="V12" s="127"/>
      <c r="W12" s="469"/>
      <c r="X12" s="466"/>
      <c r="Y12" s="192"/>
      <c r="Z12" s="124"/>
      <c r="AA12" s="124"/>
      <c r="AB12" s="124"/>
      <c r="AC12" s="186"/>
      <c r="AD12" s="465"/>
      <c r="AE12" s="466"/>
      <c r="AF12" s="192"/>
      <c r="AG12" s="124"/>
      <c r="AH12" s="124"/>
      <c r="AI12" s="124"/>
      <c r="AJ12" s="127"/>
      <c r="AK12" s="469"/>
      <c r="AL12" s="466"/>
      <c r="AM12" s="192"/>
      <c r="AN12" s="124"/>
      <c r="AO12" s="124"/>
      <c r="AP12" s="124"/>
      <c r="AQ12" s="194"/>
      <c r="AR12" s="193">
        <v>2</v>
      </c>
      <c r="AS12" s="457"/>
    </row>
    <row r="13" spans="1:48" ht="12.75" customHeight="1">
      <c r="A13" s="108"/>
      <c r="B13" s="487"/>
      <c r="C13" s="487"/>
      <c r="D13" s="188"/>
      <c r="E13" s="188"/>
      <c r="F13" s="188"/>
      <c r="G13" s="188"/>
      <c r="H13" s="188"/>
      <c r="I13" s="487"/>
      <c r="J13" s="487"/>
      <c r="K13" s="188"/>
      <c r="L13" s="188"/>
      <c r="M13" s="188"/>
      <c r="N13" s="188"/>
      <c r="O13" s="219"/>
      <c r="P13" s="470"/>
      <c r="Q13" s="468"/>
      <c r="R13" s="199"/>
      <c r="S13" s="131"/>
      <c r="T13" s="131"/>
      <c r="U13" s="131"/>
      <c r="V13" s="134"/>
      <c r="W13" s="470"/>
      <c r="X13" s="468"/>
      <c r="Y13" s="199"/>
      <c r="Z13" s="131"/>
      <c r="AA13" s="131"/>
      <c r="AB13" s="131"/>
      <c r="AC13" s="187"/>
      <c r="AD13" s="467"/>
      <c r="AE13" s="468"/>
      <c r="AF13" s="199"/>
      <c r="AG13" s="131"/>
      <c r="AH13" s="131"/>
      <c r="AI13" s="131"/>
      <c r="AJ13" s="134"/>
      <c r="AK13" s="470"/>
      <c r="AL13" s="468"/>
      <c r="AM13" s="199"/>
      <c r="AN13" s="131"/>
      <c r="AO13" s="131"/>
      <c r="AP13" s="131"/>
      <c r="AQ13" s="201"/>
      <c r="AR13" s="200">
        <v>1</v>
      </c>
      <c r="AS13" s="457"/>
    </row>
    <row r="14" spans="1:48" ht="12.75" customHeight="1">
      <c r="A14" s="108"/>
      <c r="B14" s="488"/>
      <c r="C14" s="488"/>
      <c r="D14" s="220"/>
      <c r="E14" s="220"/>
      <c r="F14" s="220"/>
      <c r="G14" s="220"/>
      <c r="H14" s="220"/>
      <c r="I14" s="488"/>
      <c r="J14" s="488"/>
      <c r="K14" s="220"/>
      <c r="L14" s="220"/>
      <c r="M14" s="220"/>
      <c r="N14" s="220"/>
      <c r="O14" s="221"/>
      <c r="P14" s="478" t="s">
        <v>0</v>
      </c>
      <c r="Q14" s="472"/>
      <c r="R14" s="202"/>
      <c r="S14" s="203"/>
      <c r="T14" s="203"/>
      <c r="U14" s="203"/>
      <c r="V14" s="204"/>
      <c r="W14" s="478" t="s">
        <v>0</v>
      </c>
      <c r="X14" s="472"/>
      <c r="Y14" s="202"/>
      <c r="Z14" s="203"/>
      <c r="AA14" s="203"/>
      <c r="AB14" s="203"/>
      <c r="AC14" s="206"/>
      <c r="AD14" s="471" t="s">
        <v>0</v>
      </c>
      <c r="AE14" s="472"/>
      <c r="AF14" s="202"/>
      <c r="AG14" s="203"/>
      <c r="AH14" s="203"/>
      <c r="AI14" s="203"/>
      <c r="AJ14" s="204"/>
      <c r="AK14" s="478" t="s">
        <v>0</v>
      </c>
      <c r="AL14" s="472"/>
      <c r="AM14" s="202"/>
      <c r="AN14" s="203"/>
      <c r="AO14" s="203"/>
      <c r="AP14" s="203"/>
      <c r="AQ14" s="205"/>
      <c r="AR14" s="436" t="s">
        <v>10</v>
      </c>
      <c r="AS14" s="440"/>
    </row>
    <row r="15" spans="1:48" ht="12.75" customHeight="1">
      <c r="A15" s="108"/>
      <c r="B15" s="487"/>
      <c r="C15" s="487"/>
      <c r="D15" s="188"/>
      <c r="E15" s="188"/>
      <c r="F15" s="188"/>
      <c r="G15" s="188"/>
      <c r="H15" s="188"/>
      <c r="I15" s="487"/>
      <c r="J15" s="487"/>
      <c r="K15" s="188"/>
      <c r="L15" s="188"/>
      <c r="M15" s="188"/>
      <c r="N15" s="188"/>
      <c r="O15" s="219"/>
      <c r="P15" s="469" t="str">
        <f>IF(V19="","",COUNTIF(R16:V19,"○"))</f>
        <v/>
      </c>
      <c r="Q15" s="466"/>
      <c r="R15" s="199" t="str">
        <f t="shared" ref="R15:U15" si="4">IF(R19="","",COUNTIF(R16:R19,"○"))</f>
        <v/>
      </c>
      <c r="S15" s="131" t="str">
        <f t="shared" si="4"/>
        <v/>
      </c>
      <c r="T15" s="131" t="str">
        <f t="shared" si="4"/>
        <v/>
      </c>
      <c r="U15" s="131" t="str">
        <f t="shared" si="4"/>
        <v/>
      </c>
      <c r="V15" s="134" t="str">
        <f>IF(V19="","",COUNTIF(V16:V19,"○"))</f>
        <v/>
      </c>
      <c r="W15" s="469" t="str">
        <f>IF(AC19="","",COUNTIF(Y16:AC19,"○"))</f>
        <v/>
      </c>
      <c r="X15" s="466"/>
      <c r="Y15" s="199" t="str">
        <f t="shared" ref="Y15:AB15" si="5">IF(Y19="","",COUNTIF(Y16:Y19,"○"))</f>
        <v/>
      </c>
      <c r="Z15" s="131" t="str">
        <f t="shared" si="5"/>
        <v/>
      </c>
      <c r="AA15" s="131" t="str">
        <f t="shared" si="5"/>
        <v/>
      </c>
      <c r="AB15" s="131" t="str">
        <f t="shared" si="5"/>
        <v/>
      </c>
      <c r="AC15" s="187" t="str">
        <f>IF(AC19="","",COUNTIF(AC16:AC19,"○"))</f>
        <v/>
      </c>
      <c r="AD15" s="465" t="str">
        <f>IF(AJ19="","",COUNTIF(AF16:AJ19,"○"))</f>
        <v/>
      </c>
      <c r="AE15" s="466"/>
      <c r="AF15" s="199" t="str">
        <f t="shared" ref="AF15:AI15" si="6">IF(AF19="","",COUNTIF(AF16:AF19,"○"))</f>
        <v/>
      </c>
      <c r="AG15" s="131" t="str">
        <f t="shared" si="6"/>
        <v/>
      </c>
      <c r="AH15" s="131" t="str">
        <f t="shared" si="6"/>
        <v/>
      </c>
      <c r="AI15" s="131" t="str">
        <f t="shared" si="6"/>
        <v/>
      </c>
      <c r="AJ15" s="134" t="str">
        <f>IF(AJ19="","",COUNTIF(AJ16:AJ19,"○"))</f>
        <v/>
      </c>
      <c r="AK15" s="469" t="str">
        <f>IF(AQ19="","",COUNTIF(AM16:AQ19,"○"))</f>
        <v/>
      </c>
      <c r="AL15" s="466"/>
      <c r="AM15" s="199" t="str">
        <f t="shared" ref="AM15:AP15" si="7">IF(AM19="","",COUNTIF(AM16:AM19,"○"))</f>
        <v/>
      </c>
      <c r="AN15" s="131" t="str">
        <f t="shared" si="7"/>
        <v/>
      </c>
      <c r="AO15" s="131" t="str">
        <f t="shared" si="7"/>
        <v/>
      </c>
      <c r="AP15" s="131" t="str">
        <f t="shared" si="7"/>
        <v/>
      </c>
      <c r="AQ15" s="201" t="str">
        <f>IF(AQ19="","",COUNTIF(AQ16:AQ19,"○"))</f>
        <v/>
      </c>
      <c r="AR15" s="436" t="s">
        <v>0</v>
      </c>
      <c r="AS15" s="440"/>
    </row>
    <row r="16" spans="1:48" ht="12.75" customHeight="1">
      <c r="A16" s="108"/>
      <c r="B16" s="487"/>
      <c r="C16" s="487"/>
      <c r="D16" s="188"/>
      <c r="E16" s="188"/>
      <c r="F16" s="188"/>
      <c r="G16" s="188"/>
      <c r="H16" s="188"/>
      <c r="I16" s="487"/>
      <c r="J16" s="487"/>
      <c r="K16" s="188"/>
      <c r="L16" s="188"/>
      <c r="M16" s="188"/>
      <c r="N16" s="188"/>
      <c r="O16" s="219"/>
      <c r="P16" s="469"/>
      <c r="Q16" s="466"/>
      <c r="R16" s="189"/>
      <c r="S16" s="117"/>
      <c r="T16" s="117"/>
      <c r="U16" s="117"/>
      <c r="V16" s="120"/>
      <c r="W16" s="469"/>
      <c r="X16" s="466"/>
      <c r="Y16" s="189"/>
      <c r="Z16" s="117"/>
      <c r="AA16" s="117"/>
      <c r="AB16" s="117"/>
      <c r="AC16" s="185"/>
      <c r="AD16" s="465"/>
      <c r="AE16" s="466"/>
      <c r="AF16" s="189"/>
      <c r="AG16" s="117"/>
      <c r="AH16" s="117"/>
      <c r="AI16" s="117"/>
      <c r="AJ16" s="120"/>
      <c r="AK16" s="469"/>
      <c r="AL16" s="466"/>
      <c r="AM16" s="189"/>
      <c r="AN16" s="117"/>
      <c r="AO16" s="117"/>
      <c r="AP16" s="117"/>
      <c r="AQ16" s="191"/>
      <c r="AR16" s="190">
        <v>4</v>
      </c>
      <c r="AS16" s="457" t="s">
        <v>216</v>
      </c>
    </row>
    <row r="17" spans="1:45" ht="12.75" customHeight="1">
      <c r="A17" s="108"/>
      <c r="B17" s="487"/>
      <c r="C17" s="487"/>
      <c r="D17" s="188"/>
      <c r="E17" s="188"/>
      <c r="F17" s="188"/>
      <c r="G17" s="188"/>
      <c r="H17" s="188"/>
      <c r="I17" s="487"/>
      <c r="J17" s="487"/>
      <c r="K17" s="188"/>
      <c r="L17" s="188"/>
      <c r="M17" s="188"/>
      <c r="N17" s="188"/>
      <c r="O17" s="219"/>
      <c r="P17" s="469"/>
      <c r="Q17" s="466"/>
      <c r="R17" s="192"/>
      <c r="S17" s="124"/>
      <c r="T17" s="124"/>
      <c r="U17" s="124"/>
      <c r="V17" s="127"/>
      <c r="W17" s="469"/>
      <c r="X17" s="466"/>
      <c r="Y17" s="192"/>
      <c r="Z17" s="124"/>
      <c r="AA17" s="124"/>
      <c r="AB17" s="124"/>
      <c r="AC17" s="186"/>
      <c r="AD17" s="465"/>
      <c r="AE17" s="466"/>
      <c r="AF17" s="192"/>
      <c r="AG17" s="124"/>
      <c r="AH17" s="124"/>
      <c r="AI17" s="124"/>
      <c r="AJ17" s="127"/>
      <c r="AK17" s="469"/>
      <c r="AL17" s="466"/>
      <c r="AM17" s="192"/>
      <c r="AN17" s="124"/>
      <c r="AO17" s="124"/>
      <c r="AP17" s="124"/>
      <c r="AQ17" s="194"/>
      <c r="AR17" s="193">
        <v>3</v>
      </c>
      <c r="AS17" s="457"/>
    </row>
    <row r="18" spans="1:45" ht="12.75" customHeight="1">
      <c r="A18" s="108"/>
      <c r="B18" s="487"/>
      <c r="C18" s="487"/>
      <c r="D18" s="188"/>
      <c r="E18" s="188"/>
      <c r="F18" s="188"/>
      <c r="G18" s="188"/>
      <c r="H18" s="188"/>
      <c r="I18" s="487"/>
      <c r="J18" s="487"/>
      <c r="K18" s="188"/>
      <c r="L18" s="188"/>
      <c r="M18" s="188"/>
      <c r="N18" s="188"/>
      <c r="O18" s="219"/>
      <c r="P18" s="469"/>
      <c r="Q18" s="466"/>
      <c r="R18" s="192"/>
      <c r="S18" s="124"/>
      <c r="T18" s="124"/>
      <c r="U18" s="124"/>
      <c r="V18" s="127"/>
      <c r="W18" s="469"/>
      <c r="X18" s="466"/>
      <c r="Y18" s="192"/>
      <c r="Z18" s="124"/>
      <c r="AA18" s="124"/>
      <c r="AB18" s="124"/>
      <c r="AC18" s="186"/>
      <c r="AD18" s="465"/>
      <c r="AE18" s="466"/>
      <c r="AF18" s="192"/>
      <c r="AG18" s="124"/>
      <c r="AH18" s="124"/>
      <c r="AI18" s="124"/>
      <c r="AJ18" s="127"/>
      <c r="AK18" s="469"/>
      <c r="AL18" s="466"/>
      <c r="AM18" s="192"/>
      <c r="AN18" s="124"/>
      <c r="AO18" s="124"/>
      <c r="AP18" s="124"/>
      <c r="AQ18" s="194"/>
      <c r="AR18" s="193">
        <v>2</v>
      </c>
      <c r="AS18" s="457"/>
    </row>
    <row r="19" spans="1:45" ht="12.75" customHeight="1">
      <c r="A19" s="108"/>
      <c r="B19" s="487"/>
      <c r="C19" s="487"/>
      <c r="D19" s="188"/>
      <c r="E19" s="188"/>
      <c r="F19" s="188"/>
      <c r="G19" s="188"/>
      <c r="H19" s="188"/>
      <c r="I19" s="487"/>
      <c r="J19" s="487"/>
      <c r="K19" s="188"/>
      <c r="L19" s="188"/>
      <c r="M19" s="188"/>
      <c r="N19" s="188"/>
      <c r="O19" s="219"/>
      <c r="P19" s="470"/>
      <c r="Q19" s="468"/>
      <c r="R19" s="199"/>
      <c r="S19" s="131"/>
      <c r="T19" s="131"/>
      <c r="U19" s="131"/>
      <c r="V19" s="134"/>
      <c r="W19" s="470"/>
      <c r="X19" s="468"/>
      <c r="Y19" s="199"/>
      <c r="Z19" s="131"/>
      <c r="AA19" s="131"/>
      <c r="AB19" s="131"/>
      <c r="AC19" s="187"/>
      <c r="AD19" s="467"/>
      <c r="AE19" s="468"/>
      <c r="AF19" s="199"/>
      <c r="AG19" s="131"/>
      <c r="AH19" s="131"/>
      <c r="AI19" s="131"/>
      <c r="AJ19" s="134"/>
      <c r="AK19" s="470"/>
      <c r="AL19" s="468"/>
      <c r="AM19" s="199"/>
      <c r="AN19" s="131"/>
      <c r="AO19" s="131"/>
      <c r="AP19" s="131"/>
      <c r="AQ19" s="201"/>
      <c r="AR19" s="200">
        <v>1</v>
      </c>
      <c r="AS19" s="457"/>
    </row>
    <row r="20" spans="1:45" ht="12.75" customHeight="1">
      <c r="A20" s="108"/>
      <c r="B20" s="488"/>
      <c r="C20" s="488"/>
      <c r="D20" s="220"/>
      <c r="E20" s="220"/>
      <c r="F20" s="220"/>
      <c r="G20" s="220"/>
      <c r="H20" s="220"/>
      <c r="I20" s="488"/>
      <c r="J20" s="488"/>
      <c r="K20" s="220"/>
      <c r="L20" s="220"/>
      <c r="M20" s="220"/>
      <c r="N20" s="220"/>
      <c r="O20" s="221"/>
      <c r="P20" s="478" t="s">
        <v>0</v>
      </c>
      <c r="Q20" s="472"/>
      <c r="R20" s="202"/>
      <c r="S20" s="203"/>
      <c r="T20" s="203"/>
      <c r="U20" s="203"/>
      <c r="V20" s="204"/>
      <c r="W20" s="478" t="s">
        <v>0</v>
      </c>
      <c r="X20" s="472"/>
      <c r="Y20" s="202"/>
      <c r="Z20" s="203"/>
      <c r="AA20" s="203"/>
      <c r="AB20" s="203"/>
      <c r="AC20" s="206"/>
      <c r="AD20" s="471" t="s">
        <v>0</v>
      </c>
      <c r="AE20" s="472"/>
      <c r="AF20" s="202"/>
      <c r="AG20" s="203"/>
      <c r="AH20" s="203"/>
      <c r="AI20" s="203"/>
      <c r="AJ20" s="204"/>
      <c r="AK20" s="478" t="s">
        <v>0</v>
      </c>
      <c r="AL20" s="472"/>
      <c r="AM20" s="202"/>
      <c r="AN20" s="203"/>
      <c r="AO20" s="203"/>
      <c r="AP20" s="203"/>
      <c r="AQ20" s="205"/>
      <c r="AR20" s="436" t="s">
        <v>10</v>
      </c>
      <c r="AS20" s="440"/>
    </row>
    <row r="21" spans="1:45" ht="12.75" customHeight="1">
      <c r="A21" s="108"/>
      <c r="B21" s="487"/>
      <c r="C21" s="487"/>
      <c r="D21" s="188"/>
      <c r="E21" s="188"/>
      <c r="F21" s="188"/>
      <c r="G21" s="188"/>
      <c r="H21" s="188"/>
      <c r="I21" s="487"/>
      <c r="J21" s="487"/>
      <c r="K21" s="188"/>
      <c r="L21" s="188"/>
      <c r="M21" s="188"/>
      <c r="N21" s="188"/>
      <c r="O21" s="219"/>
      <c r="P21" s="469" t="str">
        <f>IF(V25="","",COUNTIF(R22:V25,"○"))</f>
        <v/>
      </c>
      <c r="Q21" s="466"/>
      <c r="R21" s="199" t="str">
        <f t="shared" ref="R21:U21" si="8">IF(R25="","",COUNTIF(R22:R25,"○"))</f>
        <v/>
      </c>
      <c r="S21" s="131" t="str">
        <f t="shared" si="8"/>
        <v/>
      </c>
      <c r="T21" s="131" t="str">
        <f t="shared" si="8"/>
        <v/>
      </c>
      <c r="U21" s="131" t="str">
        <f t="shared" si="8"/>
        <v/>
      </c>
      <c r="V21" s="134" t="str">
        <f>IF(V25="","",COUNTIF(V22:V25,"○"))</f>
        <v/>
      </c>
      <c r="W21" s="469" t="str">
        <f>IF(AC25="","",COUNTIF(Y22:AC25,"○"))</f>
        <v/>
      </c>
      <c r="X21" s="466"/>
      <c r="Y21" s="199" t="str">
        <f t="shared" ref="Y21:AB21" si="9">IF(Y25="","",COUNTIF(Y22:Y25,"○"))</f>
        <v/>
      </c>
      <c r="Z21" s="131" t="str">
        <f t="shared" si="9"/>
        <v/>
      </c>
      <c r="AA21" s="131" t="str">
        <f t="shared" si="9"/>
        <v/>
      </c>
      <c r="AB21" s="131" t="str">
        <f t="shared" si="9"/>
        <v/>
      </c>
      <c r="AC21" s="187" t="str">
        <f>IF(AC25="","",COUNTIF(AC22:AC25,"○"))</f>
        <v/>
      </c>
      <c r="AD21" s="465" t="str">
        <f>IF(AJ25="","",COUNTIF(AF22:AJ25,"○"))</f>
        <v/>
      </c>
      <c r="AE21" s="466"/>
      <c r="AF21" s="199" t="str">
        <f t="shared" ref="AF21:AI21" si="10">IF(AF25="","",COUNTIF(AF22:AF25,"○"))</f>
        <v/>
      </c>
      <c r="AG21" s="131" t="str">
        <f t="shared" si="10"/>
        <v/>
      </c>
      <c r="AH21" s="131" t="str">
        <f t="shared" si="10"/>
        <v/>
      </c>
      <c r="AI21" s="131" t="str">
        <f t="shared" si="10"/>
        <v/>
      </c>
      <c r="AJ21" s="134" t="str">
        <f>IF(AJ25="","",COUNTIF(AJ22:AJ25,"○"))</f>
        <v/>
      </c>
      <c r="AK21" s="469" t="str">
        <f>IF(AQ25="","",COUNTIF(AM22:AQ25,"○"))</f>
        <v/>
      </c>
      <c r="AL21" s="466"/>
      <c r="AM21" s="199" t="str">
        <f t="shared" ref="AM21:AP21" si="11">IF(AM25="","",COUNTIF(AM22:AM25,"○"))</f>
        <v/>
      </c>
      <c r="AN21" s="131" t="str">
        <f t="shared" si="11"/>
        <v/>
      </c>
      <c r="AO21" s="131" t="str">
        <f t="shared" si="11"/>
        <v/>
      </c>
      <c r="AP21" s="131" t="str">
        <f t="shared" si="11"/>
        <v/>
      </c>
      <c r="AQ21" s="201" t="str">
        <f>IF(AQ25="","",COUNTIF(AQ22:AQ25,"○"))</f>
        <v/>
      </c>
      <c r="AR21" s="478" t="s">
        <v>0</v>
      </c>
      <c r="AS21" s="479"/>
    </row>
    <row r="22" spans="1:45" ht="12.75" customHeight="1">
      <c r="A22" s="108"/>
      <c r="B22" s="487"/>
      <c r="C22" s="487"/>
      <c r="D22" s="188"/>
      <c r="E22" s="188"/>
      <c r="F22" s="188"/>
      <c r="G22" s="188"/>
      <c r="H22" s="188"/>
      <c r="I22" s="487"/>
      <c r="J22" s="487"/>
      <c r="K22" s="188"/>
      <c r="L22" s="188"/>
      <c r="M22" s="188"/>
      <c r="N22" s="188"/>
      <c r="O22" s="219"/>
      <c r="P22" s="469"/>
      <c r="Q22" s="466"/>
      <c r="R22" s="189"/>
      <c r="S22" s="117"/>
      <c r="T22" s="117"/>
      <c r="U22" s="117"/>
      <c r="V22" s="120"/>
      <c r="W22" s="469"/>
      <c r="X22" s="466"/>
      <c r="Y22" s="189"/>
      <c r="Z22" s="117"/>
      <c r="AA22" s="117"/>
      <c r="AB22" s="117"/>
      <c r="AC22" s="185"/>
      <c r="AD22" s="465"/>
      <c r="AE22" s="466"/>
      <c r="AF22" s="189"/>
      <c r="AG22" s="117"/>
      <c r="AH22" s="117"/>
      <c r="AI22" s="117"/>
      <c r="AJ22" s="120"/>
      <c r="AK22" s="469"/>
      <c r="AL22" s="466"/>
      <c r="AM22" s="189"/>
      <c r="AN22" s="117"/>
      <c r="AO22" s="117"/>
      <c r="AP22" s="117"/>
      <c r="AQ22" s="191"/>
      <c r="AR22" s="190">
        <v>4</v>
      </c>
      <c r="AS22" s="457" t="s">
        <v>6</v>
      </c>
    </row>
    <row r="23" spans="1:45" ht="12.75" customHeight="1">
      <c r="A23" s="108"/>
      <c r="B23" s="487"/>
      <c r="C23" s="487"/>
      <c r="D23" s="188"/>
      <c r="E23" s="188"/>
      <c r="F23" s="188"/>
      <c r="G23" s="188"/>
      <c r="H23" s="188"/>
      <c r="I23" s="487"/>
      <c r="J23" s="487"/>
      <c r="K23" s="188"/>
      <c r="L23" s="188"/>
      <c r="M23" s="188"/>
      <c r="N23" s="188"/>
      <c r="O23" s="219"/>
      <c r="P23" s="469"/>
      <c r="Q23" s="466"/>
      <c r="R23" s="192"/>
      <c r="S23" s="124"/>
      <c r="T23" s="124"/>
      <c r="U23" s="124"/>
      <c r="V23" s="127"/>
      <c r="W23" s="469"/>
      <c r="X23" s="466"/>
      <c r="Y23" s="192"/>
      <c r="Z23" s="124"/>
      <c r="AA23" s="124"/>
      <c r="AB23" s="124"/>
      <c r="AC23" s="186"/>
      <c r="AD23" s="465"/>
      <c r="AE23" s="466"/>
      <c r="AF23" s="192"/>
      <c r="AG23" s="124"/>
      <c r="AH23" s="124"/>
      <c r="AI23" s="124"/>
      <c r="AJ23" s="127"/>
      <c r="AK23" s="469"/>
      <c r="AL23" s="466"/>
      <c r="AM23" s="192"/>
      <c r="AN23" s="124"/>
      <c r="AO23" s="124"/>
      <c r="AP23" s="124"/>
      <c r="AQ23" s="194"/>
      <c r="AR23" s="193">
        <v>3</v>
      </c>
      <c r="AS23" s="457"/>
    </row>
    <row r="24" spans="1:45" ht="12.75" customHeight="1">
      <c r="A24" s="108"/>
      <c r="B24" s="487"/>
      <c r="C24" s="487"/>
      <c r="D24" s="188"/>
      <c r="E24" s="188"/>
      <c r="F24" s="188"/>
      <c r="G24" s="188"/>
      <c r="H24" s="188"/>
      <c r="I24" s="487"/>
      <c r="J24" s="487"/>
      <c r="K24" s="188"/>
      <c r="L24" s="188"/>
      <c r="M24" s="188"/>
      <c r="N24" s="188"/>
      <c r="O24" s="219"/>
      <c r="P24" s="469"/>
      <c r="Q24" s="466"/>
      <c r="R24" s="192"/>
      <c r="S24" s="124"/>
      <c r="T24" s="124"/>
      <c r="U24" s="124"/>
      <c r="V24" s="127"/>
      <c r="W24" s="469"/>
      <c r="X24" s="466"/>
      <c r="Y24" s="192"/>
      <c r="Z24" s="124"/>
      <c r="AA24" s="124"/>
      <c r="AB24" s="124"/>
      <c r="AC24" s="186"/>
      <c r="AD24" s="465"/>
      <c r="AE24" s="466"/>
      <c r="AF24" s="192"/>
      <c r="AG24" s="124"/>
      <c r="AH24" s="124"/>
      <c r="AI24" s="124"/>
      <c r="AJ24" s="127"/>
      <c r="AK24" s="469"/>
      <c r="AL24" s="466"/>
      <c r="AM24" s="192"/>
      <c r="AN24" s="124"/>
      <c r="AO24" s="124"/>
      <c r="AP24" s="124"/>
      <c r="AQ24" s="194"/>
      <c r="AR24" s="193">
        <v>2</v>
      </c>
      <c r="AS24" s="457"/>
    </row>
    <row r="25" spans="1:45" ht="12.75" customHeight="1">
      <c r="A25" s="108"/>
      <c r="B25" s="487"/>
      <c r="C25" s="487"/>
      <c r="D25" s="188"/>
      <c r="E25" s="188"/>
      <c r="F25" s="188"/>
      <c r="G25" s="188"/>
      <c r="H25" s="188"/>
      <c r="I25" s="487"/>
      <c r="J25" s="487"/>
      <c r="K25" s="188"/>
      <c r="L25" s="188"/>
      <c r="M25" s="188"/>
      <c r="N25" s="188"/>
      <c r="O25" s="219"/>
      <c r="P25" s="470"/>
      <c r="Q25" s="468"/>
      <c r="R25" s="199"/>
      <c r="S25" s="131"/>
      <c r="T25" s="131"/>
      <c r="U25" s="131"/>
      <c r="V25" s="134"/>
      <c r="W25" s="470"/>
      <c r="X25" s="468"/>
      <c r="Y25" s="199"/>
      <c r="Z25" s="131"/>
      <c r="AA25" s="131"/>
      <c r="AB25" s="131"/>
      <c r="AC25" s="187"/>
      <c r="AD25" s="467"/>
      <c r="AE25" s="468"/>
      <c r="AF25" s="199"/>
      <c r="AG25" s="131"/>
      <c r="AH25" s="131"/>
      <c r="AI25" s="131"/>
      <c r="AJ25" s="134"/>
      <c r="AK25" s="470"/>
      <c r="AL25" s="468"/>
      <c r="AM25" s="199"/>
      <c r="AN25" s="131"/>
      <c r="AO25" s="131"/>
      <c r="AP25" s="131"/>
      <c r="AQ25" s="201"/>
      <c r="AR25" s="200">
        <v>1</v>
      </c>
      <c r="AS25" s="457"/>
    </row>
    <row r="26" spans="1:45" ht="12.75" customHeight="1">
      <c r="A26" s="108"/>
      <c r="B26" s="488"/>
      <c r="C26" s="488"/>
      <c r="D26" s="220"/>
      <c r="E26" s="220"/>
      <c r="F26" s="220"/>
      <c r="G26" s="220"/>
      <c r="H26" s="220"/>
      <c r="I26" s="488"/>
      <c r="J26" s="488"/>
      <c r="K26" s="220"/>
      <c r="L26" s="220"/>
      <c r="M26" s="220"/>
      <c r="N26" s="220"/>
      <c r="O26" s="221"/>
      <c r="P26" s="478" t="s">
        <v>0</v>
      </c>
      <c r="Q26" s="472"/>
      <c r="R26" s="202"/>
      <c r="S26" s="203"/>
      <c r="T26" s="203"/>
      <c r="U26" s="203"/>
      <c r="V26" s="204"/>
      <c r="W26" s="472" t="s">
        <v>0</v>
      </c>
      <c r="X26" s="472"/>
      <c r="Y26" s="202"/>
      <c r="Z26" s="203"/>
      <c r="AA26" s="203"/>
      <c r="AB26" s="203"/>
      <c r="AC26" s="206"/>
      <c r="AD26" s="471" t="s">
        <v>0</v>
      </c>
      <c r="AE26" s="472"/>
      <c r="AF26" s="202"/>
      <c r="AG26" s="203"/>
      <c r="AH26" s="203"/>
      <c r="AI26" s="203"/>
      <c r="AJ26" s="204"/>
      <c r="AK26" s="478" t="s">
        <v>0</v>
      </c>
      <c r="AL26" s="472"/>
      <c r="AM26" s="202"/>
      <c r="AN26" s="203"/>
      <c r="AO26" s="203"/>
      <c r="AP26" s="203"/>
      <c r="AQ26" s="205"/>
      <c r="AR26" s="436" t="s">
        <v>10</v>
      </c>
      <c r="AS26" s="440"/>
    </row>
    <row r="27" spans="1:45" ht="12.75" customHeight="1">
      <c r="A27" s="108"/>
      <c r="B27" s="222"/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3"/>
      <c r="P27" s="217" t="str">
        <f>IF(P$34="","",IF(VLOOKUP(P$34,'団体(女子)データ'!$A$3:$AA$72,7)="","",VLOOKUP(P$34,'団体(女子)データ'!$A$3:$AA$72,7)))</f>
        <v/>
      </c>
      <c r="Q27" s="208" t="str">
        <f>IF(Q$34="","",IF(VLOOKUP(Q$34,'団体(女子)データ'!$A$3:$AA$72,7)="","",VLOOKUP(Q$34,'団体(女子)データ'!$A$3:$AA$72,7)))</f>
        <v/>
      </c>
      <c r="R27" s="218" t="str">
        <f>IF(R$34="","",IF(VLOOKUP(R$34,'団体(女子)データ'!$A$3:$AA$72,7)="","",VLOOKUP(R$34,'団体(女子)データ'!$A$3:$AA$72,7)))</f>
        <v/>
      </c>
      <c r="S27" s="218" t="str">
        <f>IF(S$34="","",IF(VLOOKUP(S$34,'団体(女子)データ'!$A$3:$AA$72,7)="","",VLOOKUP(S$34,'団体(女子)データ'!$A$3:$AA$72,7)))</f>
        <v/>
      </c>
      <c r="T27" s="218" t="str">
        <f>IF(T$34="","",IF(VLOOKUP(T$34,'団体(女子)データ'!$A$3:$AA$72,7)="","",VLOOKUP(T$34,'団体(女子)データ'!$A$3:$AA$72,7)))</f>
        <v/>
      </c>
      <c r="U27" s="218" t="str">
        <f>IF(U$34="","",IF(VLOOKUP(U$34,'団体(女子)データ'!$A$3:$AA$72,7)="","",VLOOKUP(U$34,'団体(女子)データ'!$A$3:$AA$72,7)))</f>
        <v/>
      </c>
      <c r="V27" s="208" t="str">
        <f>IF(V$34="","",IF(VLOOKUP(V$34,'団体(女子)データ'!$A$3:$AA$72,7)="","",VLOOKUP(V$34,'団体(女子)データ'!$A$3:$AA$72,7)))</f>
        <v/>
      </c>
      <c r="W27" s="218" t="str">
        <f>IF(W$34="","",IF(VLOOKUP(W$34,'団体(女子)データ'!$A$3:$AA$72,7)="","",VLOOKUP(W$34,'団体(女子)データ'!$A$3:$AA$72,7)))</f>
        <v/>
      </c>
      <c r="X27" s="208" t="str">
        <f>IF(X$34="","",IF(VLOOKUP(X$34,'団体(女子)データ'!$A$3:$AA$72,7)="","",VLOOKUP(X$34,'団体(女子)データ'!$A$3:$AA$72,7)))</f>
        <v/>
      </c>
      <c r="Y27" s="218" t="str">
        <f>IF(Y$34="","",IF(VLOOKUP(Y$34,'団体(女子)データ'!$A$3:$AA$72,7)="","",VLOOKUP(Y$34,'団体(女子)データ'!$A$3:$AA$72,7)))</f>
        <v/>
      </c>
      <c r="Z27" s="218" t="str">
        <f>IF(Z$34="","",IF(VLOOKUP(Z$34,'団体(女子)データ'!$A$3:$AA$72,7)="","",VLOOKUP(Z$34,'団体(女子)データ'!$A$3:$AA$72,7)))</f>
        <v/>
      </c>
      <c r="AA27" s="218" t="str">
        <f>IF(AA$34="","",IF(VLOOKUP(AA$34,'団体(女子)データ'!$A$3:$AA$72,7)="","",VLOOKUP(AA$34,'団体(女子)データ'!$A$3:$AA$72,7)))</f>
        <v/>
      </c>
      <c r="AB27" s="218" t="str">
        <f>IF(AB$34="","",IF(VLOOKUP(AB$34,'団体(女子)データ'!$A$3:$AA$72,7)="","",VLOOKUP(AB$34,'団体(女子)データ'!$A$3:$AA$72,7)))</f>
        <v/>
      </c>
      <c r="AC27" s="209" t="str">
        <f>IF(AC$34="","",IF(VLOOKUP(AC$34,'団体(女子)データ'!$A$3:$AA$72,7)="","",VLOOKUP(AC$34,'団体(女子)データ'!$A$3:$AA$72,7)))</f>
        <v/>
      </c>
      <c r="AD27" s="217" t="str">
        <f>IF(AD$34="","",IF(VLOOKUP(AD$34,'団体(女子)データ'!$A$3:$AA$72,7)="","",VLOOKUP(AD$34,'団体(女子)データ'!$A$3:$AA$72,7)))</f>
        <v/>
      </c>
      <c r="AE27" s="208" t="str">
        <f>IF(AE$34="","",IF(VLOOKUP(AE$34,'団体(女子)データ'!$A$3:$AA$72,7)="","",VLOOKUP(AE$34,'団体(女子)データ'!$A$3:$AA$72,7)))</f>
        <v/>
      </c>
      <c r="AF27" s="218" t="str">
        <f>IF(AF$34="","",IF(VLOOKUP(AF$34,'団体(女子)データ'!$A$3:$AA$72,7)="","",VLOOKUP(AF$34,'団体(女子)データ'!$A$3:$AA$72,7)))</f>
        <v/>
      </c>
      <c r="AG27" s="218" t="str">
        <f>IF(AG$34="","",IF(VLOOKUP(AG$34,'団体(女子)データ'!$A$3:$AA$72,7)="","",VLOOKUP(AG$34,'団体(女子)データ'!$A$3:$AA$72,7)))</f>
        <v/>
      </c>
      <c r="AH27" s="218" t="str">
        <f>IF(AH$34="","",IF(VLOOKUP(AH$34,'団体(女子)データ'!$A$3:$AA$72,7)="","",VLOOKUP(AH$34,'団体(女子)データ'!$A$3:$AA$72,7)))</f>
        <v/>
      </c>
      <c r="AI27" s="218" t="str">
        <f>IF(AI$34="","",IF(VLOOKUP(AI$34,'団体(女子)データ'!$A$3:$AA$72,7)="","",VLOOKUP(AI$34,'団体(女子)データ'!$A$3:$AA$72,7)))</f>
        <v/>
      </c>
      <c r="AJ27" s="208" t="str">
        <f>IF(AJ$34="","",IF(VLOOKUP(AJ$34,'団体(女子)データ'!$A$3:$AA$72,7)="","",VLOOKUP(AJ$34,'団体(女子)データ'!$A$3:$AA$72,7)))</f>
        <v/>
      </c>
      <c r="AK27" s="218">
        <f>IF(AK$34="","",IF(VLOOKUP(AK$34,'団体(女子)データ'!$A$3:$AA$72,7)="","",VLOOKUP(AK$34,'団体(女子)データ'!$A$3:$AA$72,7)))</f>
        <v>2</v>
      </c>
      <c r="AL27" s="208">
        <f>IF(AL$34="","",IF(VLOOKUP(AL$34,'団体(女子)データ'!$A$3:$AA$72,7)="","",VLOOKUP(AL$34,'団体(女子)データ'!$A$3:$AA$72,7)))</f>
        <v>2</v>
      </c>
      <c r="AM27" s="218">
        <f>IF(AM$34="","",IF(VLOOKUP(AM$34,'団体(女子)データ'!$A$3:$AA$72,7)="","",VLOOKUP(AM$34,'団体(女子)データ'!$A$3:$AA$72,7)))</f>
        <v>3</v>
      </c>
      <c r="AN27" s="218">
        <f>IF(AN$34="","",IF(VLOOKUP(AN$34,'団体(女子)データ'!$A$3:$AA$72,7)="","",VLOOKUP(AN$34,'団体(女子)データ'!$A$3:$AA$72,7)))</f>
        <v>2</v>
      </c>
      <c r="AO27" s="218">
        <f>IF(AO$34="","",IF(VLOOKUP(AO$34,'団体(女子)データ'!$A$3:$AA$72,7)="","",VLOOKUP(AO$34,'団体(女子)データ'!$A$3:$AA$72,7)))</f>
        <v>3</v>
      </c>
      <c r="AP27" s="218">
        <f>IF(AP$34="","",IF(VLOOKUP(AP$34,'団体(女子)データ'!$A$3:$AA$72,7)="","",VLOOKUP(AP$34,'団体(女子)データ'!$A$3:$AA$72,7)))</f>
        <v>2</v>
      </c>
      <c r="AQ27" s="209">
        <f>IF(AQ$34="","",IF(VLOOKUP(AQ$34,'団体(女子)データ'!$A$3:$AA$72,7)="","",VLOOKUP(AQ$34,'団体(女子)データ'!$A$3:$AA$72,7)))</f>
        <v>3</v>
      </c>
      <c r="AR27" s="478" t="s">
        <v>8</v>
      </c>
      <c r="AS27" s="479"/>
    </row>
    <row r="28" spans="1:45" ht="71.25" customHeight="1">
      <c r="A28" s="108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5"/>
      <c r="P28" s="210" t="str">
        <f>IF(P$34="0","",IF(VLOOKUP(P$34,'団体(女子)データ'!$A$3:$AA$72,6)="","",VLOOKUP(P$34,'団体(女子)データ'!$A$3:$AA$72,6)))</f>
        <v/>
      </c>
      <c r="Q28" s="211" t="str">
        <f>IF(Q$34="0","",IF(VLOOKUP(Q$34,'団体(女子)データ'!$A$3:$AA$72,6)="","",VLOOKUP(Q$34,'団体(女子)データ'!$A$3:$AA$72,6)))</f>
        <v/>
      </c>
      <c r="R28" s="212" t="str">
        <f>IF(R$34="0","",IF(VLOOKUP(R$34,'団体(女子)データ'!$A$3:$AA$72,6)="","",VLOOKUP(R$34,'団体(女子)データ'!$A$3:$AA$72,6)))</f>
        <v/>
      </c>
      <c r="S28" s="213" t="str">
        <f>IF(S$34="0","",IF(VLOOKUP(S$34,'団体(女子)データ'!$A$3:$AA$72,6)="","",VLOOKUP(S$34,'団体(女子)データ'!$A$3:$AA$72,6)))</f>
        <v/>
      </c>
      <c r="T28" s="213" t="str">
        <f>IF(T$34="0","",IF(VLOOKUP(T$34,'団体(女子)データ'!$A$3:$AA$72,6)="","",VLOOKUP(T$34,'団体(女子)データ'!$A$3:$AA$72,6)))</f>
        <v/>
      </c>
      <c r="U28" s="213" t="str">
        <f>IF(U$34="0","",IF(VLOOKUP(U$34,'団体(女子)データ'!$A$3:$AA$72,6)="","",VLOOKUP(U$34,'団体(女子)データ'!$A$3:$AA$72,6)))</f>
        <v/>
      </c>
      <c r="V28" s="211" t="str">
        <f>IF(V$34="0","",IF(VLOOKUP(V$34,'団体(女子)データ'!$A$3:$AA$72,6)="","",VLOOKUP(V$34,'団体(女子)データ'!$A$3:$AA$72,6)))</f>
        <v/>
      </c>
      <c r="W28" s="212" t="str">
        <f>IF(W$34="0","",IF(VLOOKUP(W$34,'団体(女子)データ'!$A$3:$AA$72,6)="","",VLOOKUP(W$34,'団体(女子)データ'!$A$3:$AA$72,6)))</f>
        <v/>
      </c>
      <c r="X28" s="211" t="str">
        <f>IF(X$34="0","",IF(VLOOKUP(X$34,'団体(女子)データ'!$A$3:$AA$72,6)="","",VLOOKUP(X$34,'団体(女子)データ'!$A$3:$AA$72,6)))</f>
        <v/>
      </c>
      <c r="Y28" s="212" t="str">
        <f>IF(Y$34="0","",IF(VLOOKUP(Y$34,'団体(女子)データ'!$A$3:$AA$72,6)="","",VLOOKUP(Y$34,'団体(女子)データ'!$A$3:$AA$72,6)))</f>
        <v/>
      </c>
      <c r="Z28" s="213" t="str">
        <f>IF(Z$34="0","",IF(VLOOKUP(Z$34,'団体(女子)データ'!$A$3:$AA$72,6)="","",VLOOKUP(Z$34,'団体(女子)データ'!$A$3:$AA$72,6)))</f>
        <v/>
      </c>
      <c r="AA28" s="213" t="str">
        <f>IF(AA$34="0","",IF(VLOOKUP(AA$34,'団体(女子)データ'!$A$3:$AA$72,6)="","",VLOOKUP(AA$34,'団体(女子)データ'!$A$3:$AA$72,6)))</f>
        <v/>
      </c>
      <c r="AB28" s="213" t="str">
        <f>IF(AB$34="0","",IF(VLOOKUP(AB$34,'団体(女子)データ'!$A$3:$AA$72,6)="","",VLOOKUP(AB$34,'団体(女子)データ'!$A$3:$AA$72,6)))</f>
        <v/>
      </c>
      <c r="AC28" s="214" t="str">
        <f>IF(AC$34="0","",IF(VLOOKUP(AC$34,'団体(女子)データ'!$A$3:$AA$72,6)="","",VLOOKUP(AC$34,'団体(女子)データ'!$A$3:$AA$72,6)))</f>
        <v/>
      </c>
      <c r="AD28" s="210" t="str">
        <f>IF(AD$34="0","",IF(VLOOKUP(AD$34,'団体(女子)データ'!$A$3:$AA$72,6)="","",VLOOKUP(AD$34,'団体(女子)データ'!$A$3:$AA$72,6)))</f>
        <v/>
      </c>
      <c r="AE28" s="211" t="str">
        <f>IF(AE$34="0","",IF(VLOOKUP(AE$34,'団体(女子)データ'!$A$3:$AA$72,6)="","",VLOOKUP(AE$34,'団体(女子)データ'!$A$3:$AA$72,6)))</f>
        <v/>
      </c>
      <c r="AF28" s="212" t="str">
        <f>IF(AF$34="0","",IF(VLOOKUP(AF$34,'団体(女子)データ'!$A$3:$AA$72,6)="","",VLOOKUP(AF$34,'団体(女子)データ'!$A$3:$AA$72,6)))</f>
        <v/>
      </c>
      <c r="AG28" s="213" t="str">
        <f>IF(AG$34="0","",IF(VLOOKUP(AG$34,'団体(女子)データ'!$A$3:$AA$72,6)="","",VLOOKUP(AG$34,'団体(女子)データ'!$A$3:$AA$72,6)))</f>
        <v/>
      </c>
      <c r="AH28" s="213" t="str">
        <f>IF(AH$34="0","",IF(VLOOKUP(AH$34,'団体(女子)データ'!$A$3:$AA$72,6)="","",VLOOKUP(AH$34,'団体(女子)データ'!$A$3:$AA$72,6)))</f>
        <v/>
      </c>
      <c r="AI28" s="213" t="str">
        <f>IF(AI$34="0","",IF(VLOOKUP(AI$34,'団体(女子)データ'!$A$3:$AA$72,6)="","",VLOOKUP(AI$34,'団体(女子)データ'!$A$3:$AA$72,6)))</f>
        <v/>
      </c>
      <c r="AJ28" s="211" t="str">
        <f>IF(AJ$34="0","",IF(VLOOKUP(AJ$34,'団体(女子)データ'!$A$3:$AA$72,6)="","",VLOOKUP(AJ$34,'団体(女子)データ'!$A$3:$AA$72,6)))</f>
        <v/>
      </c>
      <c r="AK28" s="212" t="str">
        <f>IF(AK$34="0","",IF(VLOOKUP(AK$34,'団体(女子)データ'!$A$3:$AA$72,6)="","",VLOOKUP(AK$34,'団体(女子)データ'!$A$3:$AA$72,6)))</f>
        <v>田口　怜依</v>
      </c>
      <c r="AL28" s="211" t="str">
        <f>IF(AL$34="0","",IF(VLOOKUP(AL$34,'団体(女子)データ'!$A$3:$AA$72,6)="","",VLOOKUP(AL$34,'団体(女子)データ'!$A$3:$AA$72,6)))</f>
        <v>吉田　夏都</v>
      </c>
      <c r="AM28" s="212" t="str">
        <f>IF(AM$34="0","",IF(VLOOKUP(AM$34,'団体(女子)データ'!$A$3:$AA$72,6)="","",VLOOKUP(AM$34,'団体(女子)データ'!$A$3:$AA$72,6)))</f>
        <v>熊坂　亜海</v>
      </c>
      <c r="AN28" s="213" t="str">
        <f>IF(AN$34="0","",IF(VLOOKUP(AN$34,'団体(女子)データ'!$A$3:$AA$72,6)="","",VLOOKUP(AN$34,'団体(女子)データ'!$A$3:$AA$72,6)))</f>
        <v>瀧本　美月</v>
      </c>
      <c r="AO28" s="213" t="str">
        <f>IF(AO$34="0","",IF(VLOOKUP(AO$34,'団体(女子)データ'!$A$3:$AA$72,6)="","",VLOOKUP(AO$34,'団体(女子)データ'!$A$3:$AA$72,6)))</f>
        <v>松井　翔那</v>
      </c>
      <c r="AP28" s="213" t="str">
        <f>IF(AP$34="0","",IF(VLOOKUP(AP$34,'団体(女子)データ'!$A$3:$AA$72,6)="","",VLOOKUP(AP$34,'団体(女子)データ'!$A$3:$AA$72,6)))</f>
        <v>玉置　七海</v>
      </c>
      <c r="AQ28" s="214" t="str">
        <f>IF(AQ$34="","",IF(VLOOKUP(AQ$34,'団体(女子)データ'!$A$3:$AA$72,6)="","",VLOOKUP(AQ$34,'団体(女子)データ'!$A$3:$AA$72,6)))</f>
        <v>菅野　菜々子</v>
      </c>
      <c r="AR28" s="453" t="s">
        <v>5</v>
      </c>
      <c r="AS28" s="454"/>
    </row>
    <row r="29" spans="1:45" ht="12.75" customHeight="1">
      <c r="A29" s="108"/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219"/>
      <c r="P29" s="215">
        <v>7</v>
      </c>
      <c r="Q29" s="141">
        <v>6</v>
      </c>
      <c r="R29" s="140">
        <v>5</v>
      </c>
      <c r="S29" s="138">
        <v>4</v>
      </c>
      <c r="T29" s="138">
        <v>3</v>
      </c>
      <c r="U29" s="138">
        <v>2</v>
      </c>
      <c r="V29" s="141">
        <v>1</v>
      </c>
      <c r="W29" s="140">
        <v>7</v>
      </c>
      <c r="X29" s="141">
        <v>6</v>
      </c>
      <c r="Y29" s="140">
        <v>5</v>
      </c>
      <c r="Z29" s="138">
        <v>4</v>
      </c>
      <c r="AA29" s="138">
        <v>3</v>
      </c>
      <c r="AB29" s="138">
        <v>2</v>
      </c>
      <c r="AC29" s="216">
        <v>1</v>
      </c>
      <c r="AD29" s="215">
        <v>7</v>
      </c>
      <c r="AE29" s="141">
        <v>6</v>
      </c>
      <c r="AF29" s="140">
        <v>5</v>
      </c>
      <c r="AG29" s="138">
        <v>4</v>
      </c>
      <c r="AH29" s="138">
        <v>3</v>
      </c>
      <c r="AI29" s="138">
        <v>2</v>
      </c>
      <c r="AJ29" s="141">
        <v>1</v>
      </c>
      <c r="AK29" s="140">
        <v>7</v>
      </c>
      <c r="AL29" s="141">
        <v>6</v>
      </c>
      <c r="AM29" s="140">
        <v>5</v>
      </c>
      <c r="AN29" s="138">
        <v>4</v>
      </c>
      <c r="AO29" s="138">
        <v>3</v>
      </c>
      <c r="AP29" s="138">
        <v>2</v>
      </c>
      <c r="AQ29" s="216">
        <v>1</v>
      </c>
      <c r="AR29" s="436" t="s">
        <v>4</v>
      </c>
      <c r="AS29" s="440"/>
    </row>
    <row r="30" spans="1:45" ht="12.75" customHeight="1">
      <c r="A30" s="108"/>
      <c r="B30" s="488"/>
      <c r="C30" s="488"/>
      <c r="D30" s="488"/>
      <c r="E30" s="488"/>
      <c r="F30" s="488"/>
      <c r="G30" s="488"/>
      <c r="H30" s="488"/>
      <c r="I30" s="488"/>
      <c r="J30" s="488"/>
      <c r="K30" s="488"/>
      <c r="L30" s="488"/>
      <c r="M30" s="488"/>
      <c r="N30" s="488"/>
      <c r="O30" s="490"/>
      <c r="P30" s="480" t="str">
        <f>IF(V$34="","",IF(VLOOKUP(V$34,'団体(女子)データ'!$A$3:$AA$72,4)="","",VLOOKUP(V$34,'団体(女子)データ'!$A$3:$AA$72,4)))</f>
        <v/>
      </c>
      <c r="Q30" s="480"/>
      <c r="R30" s="480"/>
      <c r="S30" s="480"/>
      <c r="T30" s="480"/>
      <c r="U30" s="480"/>
      <c r="V30" s="480"/>
      <c r="W30" s="480" t="str">
        <f>IF(AC$34="","",IF(VLOOKUP(AC$34,'団体(女子)データ'!$A$3:$AA$72,4)="","",VLOOKUP(AC$34,'団体(女子)データ'!$A$3:$AA$72,4)))</f>
        <v/>
      </c>
      <c r="X30" s="480"/>
      <c r="Y30" s="480"/>
      <c r="Z30" s="480"/>
      <c r="AA30" s="480"/>
      <c r="AB30" s="480"/>
      <c r="AC30" s="440"/>
      <c r="AD30" s="480" t="str">
        <f>IF(AJ$34="","",IF(VLOOKUP(AJ$34,'団体(女子)データ'!$A$3:$AA$72,4)="","",VLOOKUP(AJ$34,'団体(女子)データ'!$A$3:$AA$72,4)))</f>
        <v/>
      </c>
      <c r="AE30" s="480"/>
      <c r="AF30" s="480"/>
      <c r="AG30" s="480"/>
      <c r="AH30" s="480"/>
      <c r="AI30" s="480"/>
      <c r="AJ30" s="480"/>
      <c r="AK30" s="480" t="str">
        <f>IF(AQ$34="","",IF(VLOOKUP(AQ$34,'団体(女子)データ'!$A$3:$AA$72,4)="","",VLOOKUP(AQ$34,'団体(女子)データ'!$A$3:$AA$72,4)))</f>
        <v>林　　　純　司</v>
      </c>
      <c r="AL30" s="480"/>
      <c r="AM30" s="480"/>
      <c r="AN30" s="480"/>
      <c r="AO30" s="480"/>
      <c r="AP30" s="480"/>
      <c r="AQ30" s="440"/>
      <c r="AR30" s="436" t="s">
        <v>9</v>
      </c>
      <c r="AS30" s="440"/>
    </row>
    <row r="31" spans="1:45" ht="12.75" customHeight="1">
      <c r="A31" s="108"/>
      <c r="B31" s="488"/>
      <c r="C31" s="488"/>
      <c r="D31" s="488"/>
      <c r="E31" s="488"/>
      <c r="F31" s="488"/>
      <c r="G31" s="488"/>
      <c r="H31" s="488"/>
      <c r="I31" s="488"/>
      <c r="J31" s="488"/>
      <c r="K31" s="488"/>
      <c r="L31" s="488"/>
      <c r="M31" s="488"/>
      <c r="N31" s="488"/>
      <c r="O31" s="490"/>
      <c r="P31" s="480" t="str">
        <f>IF(V$34="","",IF(VLOOKUP(V$34,'団体(女子)データ'!$A$3:$AA$72,3)="","",VLOOKUP(V$34,'団体(女子)データ'!$A$3:$AA$72,3)))</f>
        <v/>
      </c>
      <c r="Q31" s="480"/>
      <c r="R31" s="480"/>
      <c r="S31" s="480"/>
      <c r="T31" s="480"/>
      <c r="U31" s="480"/>
      <c r="V31" s="480"/>
      <c r="W31" s="480" t="str">
        <f>IF(AC$34="","",IF(VLOOKUP(AC$34,'団体(女子)データ'!$A$3:$AA$72,3)="","",VLOOKUP(AC$34,'団体(女子)データ'!$A$3:$AA$72,3)))</f>
        <v/>
      </c>
      <c r="X31" s="480"/>
      <c r="Y31" s="480"/>
      <c r="Z31" s="480"/>
      <c r="AA31" s="480"/>
      <c r="AB31" s="480"/>
      <c r="AC31" s="440"/>
      <c r="AD31" s="480" t="str">
        <f>IF(AJ$34="","",IF(VLOOKUP(AJ$34,'団体(女子)データ'!$A$3:$AA$72,3)="","",VLOOKUP(AJ$34,'団体(女子)データ'!$A$3:$AA$72,3)))</f>
        <v/>
      </c>
      <c r="AE31" s="480"/>
      <c r="AF31" s="480"/>
      <c r="AG31" s="480"/>
      <c r="AH31" s="480"/>
      <c r="AI31" s="480"/>
      <c r="AJ31" s="480"/>
      <c r="AK31" s="480" t="str">
        <f>IF(AQ$34="","",IF(VLOOKUP(AQ$34,'団体(女子)データ'!$A$3:$AA$72,3)="","",VLOOKUP(AQ$34,'団体(女子)データ'!$A$3:$AA$72,3)))</f>
        <v>足寄高校</v>
      </c>
      <c r="AL31" s="480"/>
      <c r="AM31" s="480"/>
      <c r="AN31" s="480"/>
      <c r="AO31" s="480"/>
      <c r="AP31" s="480"/>
      <c r="AQ31" s="440"/>
      <c r="AR31" s="436" t="s">
        <v>3</v>
      </c>
      <c r="AS31" s="440"/>
    </row>
    <row r="32" spans="1:45" ht="12.75" customHeight="1">
      <c r="A32" s="108"/>
      <c r="B32" s="488"/>
      <c r="C32" s="488"/>
      <c r="D32" s="488"/>
      <c r="E32" s="488"/>
      <c r="F32" s="488"/>
      <c r="G32" s="488"/>
      <c r="H32" s="488"/>
      <c r="I32" s="488"/>
      <c r="J32" s="488"/>
      <c r="K32" s="488"/>
      <c r="L32" s="488"/>
      <c r="M32" s="488"/>
      <c r="N32" s="488"/>
      <c r="O32" s="490"/>
      <c r="P32" s="455"/>
      <c r="Q32" s="480"/>
      <c r="R32" s="480"/>
      <c r="S32" s="480"/>
      <c r="T32" s="480"/>
      <c r="U32" s="480"/>
      <c r="V32" s="480"/>
      <c r="W32" s="436"/>
      <c r="X32" s="480"/>
      <c r="Y32" s="480"/>
      <c r="Z32" s="480"/>
      <c r="AA32" s="480"/>
      <c r="AB32" s="480"/>
      <c r="AC32" s="440"/>
      <c r="AD32" s="455">
        <v>8</v>
      </c>
      <c r="AE32" s="480"/>
      <c r="AF32" s="480"/>
      <c r="AG32" s="480"/>
      <c r="AH32" s="480"/>
      <c r="AI32" s="480"/>
      <c r="AJ32" s="480"/>
      <c r="AK32" s="436">
        <v>7</v>
      </c>
      <c r="AL32" s="480"/>
      <c r="AM32" s="480"/>
      <c r="AN32" s="480"/>
      <c r="AO32" s="480"/>
      <c r="AP32" s="480"/>
      <c r="AQ32" s="440"/>
      <c r="AR32" s="436" t="s">
        <v>1</v>
      </c>
      <c r="AS32" s="440"/>
    </row>
    <row r="33" spans="1:45" ht="12.75" customHeight="1" thickBot="1">
      <c r="A33" s="108"/>
      <c r="B33" s="488"/>
      <c r="C33" s="488"/>
      <c r="D33" s="488"/>
      <c r="E33" s="488"/>
      <c r="F33" s="488"/>
      <c r="G33" s="488"/>
      <c r="H33" s="488"/>
      <c r="I33" s="488"/>
      <c r="J33" s="488"/>
      <c r="K33" s="488"/>
      <c r="L33" s="488"/>
      <c r="M33" s="488"/>
      <c r="N33" s="488"/>
      <c r="O33" s="490"/>
      <c r="P33" s="450">
        <v>2</v>
      </c>
      <c r="Q33" s="451"/>
      <c r="R33" s="451"/>
      <c r="S33" s="451"/>
      <c r="T33" s="451"/>
      <c r="U33" s="451"/>
      <c r="V33" s="451"/>
      <c r="W33" s="451"/>
      <c r="X33" s="451"/>
      <c r="Y33" s="451"/>
      <c r="Z33" s="451"/>
      <c r="AA33" s="451"/>
      <c r="AB33" s="451"/>
      <c r="AC33" s="452"/>
      <c r="AD33" s="450">
        <v>1</v>
      </c>
      <c r="AE33" s="451"/>
      <c r="AF33" s="451"/>
      <c r="AG33" s="451"/>
      <c r="AH33" s="451"/>
      <c r="AI33" s="451"/>
      <c r="AJ33" s="451"/>
      <c r="AK33" s="451"/>
      <c r="AL33" s="451"/>
      <c r="AM33" s="451"/>
      <c r="AN33" s="451"/>
      <c r="AO33" s="451"/>
      <c r="AP33" s="451"/>
      <c r="AQ33" s="452"/>
      <c r="AR33" s="481" t="s">
        <v>223</v>
      </c>
      <c r="AS33" s="482"/>
    </row>
    <row r="34" spans="1:45" ht="12.75" customHeight="1">
      <c r="O34" s="183"/>
      <c r="P34" s="183">
        <v>70</v>
      </c>
      <c r="Q34" s="183">
        <v>69</v>
      </c>
      <c r="R34" s="183">
        <v>68</v>
      </c>
      <c r="S34" s="183">
        <v>67</v>
      </c>
      <c r="T34" s="183">
        <v>66</v>
      </c>
      <c r="U34" s="183">
        <v>65</v>
      </c>
      <c r="V34" s="183">
        <v>64</v>
      </c>
      <c r="W34" s="183">
        <v>63</v>
      </c>
      <c r="X34" s="183">
        <v>62</v>
      </c>
      <c r="Y34" s="183">
        <v>61</v>
      </c>
      <c r="Z34" s="183">
        <v>60</v>
      </c>
      <c r="AA34" s="183">
        <v>59</v>
      </c>
      <c r="AB34" s="183">
        <v>58</v>
      </c>
      <c r="AC34" s="183">
        <v>57</v>
      </c>
      <c r="AD34" s="183">
        <v>56</v>
      </c>
      <c r="AE34" s="183">
        <v>55</v>
      </c>
      <c r="AF34" s="183">
        <v>54</v>
      </c>
      <c r="AG34" s="183">
        <v>53</v>
      </c>
      <c r="AH34" s="183">
        <v>52</v>
      </c>
      <c r="AI34" s="183">
        <v>51</v>
      </c>
      <c r="AJ34" s="183">
        <v>50</v>
      </c>
      <c r="AK34" s="183">
        <v>49</v>
      </c>
      <c r="AL34" s="183">
        <v>48</v>
      </c>
      <c r="AM34" s="183">
        <v>47</v>
      </c>
      <c r="AN34" s="183">
        <v>46</v>
      </c>
      <c r="AO34" s="183">
        <v>45</v>
      </c>
      <c r="AP34" s="183">
        <v>44</v>
      </c>
      <c r="AQ34" s="183">
        <v>43</v>
      </c>
      <c r="AR34" s="183"/>
    </row>
    <row r="35" spans="1:45" ht="18" customHeight="1"/>
    <row r="63" spans="2:43" ht="12.75" customHeight="1">
      <c r="B63" s="3" ph="1"/>
      <c r="C63" s="3" ph="1"/>
      <c r="D63" s="3" ph="1"/>
      <c r="E63" s="3" ph="1"/>
      <c r="F63" s="3" ph="1"/>
      <c r="G63" s="3" ph="1"/>
      <c r="H63" s="3" ph="1"/>
      <c r="I63" s="3" ph="1"/>
      <c r="J63" s="3" ph="1"/>
      <c r="K63" s="3" ph="1"/>
      <c r="L63" s="3" ph="1"/>
      <c r="M63" s="3" ph="1"/>
      <c r="N63" s="3" ph="1"/>
      <c r="O63" s="3" ph="1"/>
      <c r="P63" s="3" ph="1"/>
      <c r="Q63" s="3" ph="1"/>
      <c r="R63" s="3" ph="1"/>
      <c r="S63" s="3" ph="1"/>
      <c r="T63" s="3" ph="1"/>
      <c r="U63" s="3" ph="1"/>
      <c r="V63" s="3" ph="1"/>
      <c r="W63" s="3" ph="1"/>
      <c r="X63" s="3" ph="1"/>
      <c r="Y63" s="3" ph="1"/>
      <c r="Z63" s="3" ph="1"/>
      <c r="AA63" s="3" ph="1"/>
      <c r="AB63" s="3" ph="1"/>
      <c r="AC63" s="3" ph="1"/>
      <c r="AD63" s="3" ph="1"/>
      <c r="AE63" s="3" ph="1"/>
      <c r="AF63" s="3" ph="1"/>
      <c r="AG63" s="3" ph="1"/>
      <c r="AH63" s="3" ph="1"/>
      <c r="AI63" s="3" ph="1"/>
      <c r="AJ63" s="3" ph="1"/>
      <c r="AK63" s="3" ph="1"/>
      <c r="AL63" s="3" ph="1"/>
      <c r="AM63" s="3" ph="1"/>
      <c r="AN63" s="3" ph="1"/>
      <c r="AO63" s="3" ph="1"/>
      <c r="AP63" s="3" ph="1"/>
      <c r="AQ63" s="3" ph="1"/>
    </row>
  </sheetData>
  <mergeCells count="93">
    <mergeCell ref="B33:O33"/>
    <mergeCell ref="P33:AC33"/>
    <mergeCell ref="AD33:AQ33"/>
    <mergeCell ref="AR33:AS33"/>
    <mergeCell ref="AR31:AS31"/>
    <mergeCell ref="B32:H32"/>
    <mergeCell ref="I32:O32"/>
    <mergeCell ref="P32:V32"/>
    <mergeCell ref="W32:AC32"/>
    <mergeCell ref="AD32:AJ32"/>
    <mergeCell ref="AK32:AQ32"/>
    <mergeCell ref="AR32:AS32"/>
    <mergeCell ref="B31:H31"/>
    <mergeCell ref="I31:O31"/>
    <mergeCell ref="P31:V31"/>
    <mergeCell ref="W31:AC31"/>
    <mergeCell ref="AD31:AJ31"/>
    <mergeCell ref="AK31:AQ31"/>
    <mergeCell ref="AR27:AS27"/>
    <mergeCell ref="AR28:AS28"/>
    <mergeCell ref="AR29:AS29"/>
    <mergeCell ref="AK30:AQ30"/>
    <mergeCell ref="AR30:AS30"/>
    <mergeCell ref="B30:H30"/>
    <mergeCell ref="I30:O30"/>
    <mergeCell ref="P30:V30"/>
    <mergeCell ref="W30:AC30"/>
    <mergeCell ref="AD30:AJ30"/>
    <mergeCell ref="AR21:AS21"/>
    <mergeCell ref="AS22:AS25"/>
    <mergeCell ref="B26:C26"/>
    <mergeCell ref="I26:J26"/>
    <mergeCell ref="P26:Q26"/>
    <mergeCell ref="W26:X26"/>
    <mergeCell ref="AD26:AE26"/>
    <mergeCell ref="AK26:AL26"/>
    <mergeCell ref="AR26:AS26"/>
    <mergeCell ref="B21:C25"/>
    <mergeCell ref="I21:J25"/>
    <mergeCell ref="P21:Q25"/>
    <mergeCell ref="W21:X25"/>
    <mergeCell ref="AD21:AE25"/>
    <mergeCell ref="AK21:AL25"/>
    <mergeCell ref="AR15:AS15"/>
    <mergeCell ref="AS16:AS19"/>
    <mergeCell ref="B20:C20"/>
    <mergeCell ref="I20:J20"/>
    <mergeCell ref="P20:Q20"/>
    <mergeCell ref="W20:X20"/>
    <mergeCell ref="AD20:AE20"/>
    <mergeCell ref="AK20:AL20"/>
    <mergeCell ref="AR20:AS20"/>
    <mergeCell ref="B15:C19"/>
    <mergeCell ref="I15:J19"/>
    <mergeCell ref="P15:Q19"/>
    <mergeCell ref="W15:X19"/>
    <mergeCell ref="AD15:AE19"/>
    <mergeCell ref="AK15:AL19"/>
    <mergeCell ref="AR9:AS9"/>
    <mergeCell ref="AS10:AS13"/>
    <mergeCell ref="B14:C14"/>
    <mergeCell ref="I14:J14"/>
    <mergeCell ref="P14:Q14"/>
    <mergeCell ref="W14:X14"/>
    <mergeCell ref="AD14:AE14"/>
    <mergeCell ref="AK14:AL14"/>
    <mergeCell ref="AR14:AS14"/>
    <mergeCell ref="P8:Q8"/>
    <mergeCell ref="W8:X8"/>
    <mergeCell ref="AD8:AE8"/>
    <mergeCell ref="AK8:AL8"/>
    <mergeCell ref="B9:C13"/>
    <mergeCell ref="I9:J13"/>
    <mergeCell ref="P9:Q13"/>
    <mergeCell ref="W9:X13"/>
    <mergeCell ref="AD9:AE13"/>
    <mergeCell ref="AK9:AL13"/>
    <mergeCell ref="AR3:AS3"/>
    <mergeCell ref="B4:C7"/>
    <mergeCell ref="I4:J7"/>
    <mergeCell ref="P4:Q7"/>
    <mergeCell ref="W4:X7"/>
    <mergeCell ref="AD4:AE7"/>
    <mergeCell ref="AK4:AL7"/>
    <mergeCell ref="AR4:AS8"/>
    <mergeCell ref="B8:C8"/>
    <mergeCell ref="I8:J8"/>
    <mergeCell ref="B3:H3"/>
    <mergeCell ref="I3:O3"/>
    <mergeCell ref="P3:V3"/>
    <mergeCell ref="W3:AC3"/>
    <mergeCell ref="AD3:AJ3"/>
    <mergeCell ref="AK3:AQ3"/>
  </mergeCells>
  <phoneticPr fontId="1"/>
  <dataValidations count="1">
    <dataValidation type="list" allowBlank="1" showInputMessage="1" showErrorMessage="1" sqref="K22:O25 D4:H8 D10:H13 D16:H19 D22:H25 Y4:AC8 AF4:AJ8 AM4:AQ8 K10:O13 R10:V13 Y10:AC13 AF10:AJ13 AM10:AQ13 AM16:AQ19 AF16:AJ19 K4:O8 Y16:AC19 R16:V19 K16:O19 AM22:AQ25 AF22:AJ25 R4:V8 Y22:AC25 R22:V25">
      <formula1>"○,×"</formula1>
    </dataValidation>
  </dataValidations>
  <printOptions horizontalCentered="1" verticalCentered="1"/>
  <pageMargins left="0.59055118110236227" right="0.59055118110236227" top="0.78740157480314965" bottom="0.78740157480314965" header="0.31496062992125984" footer="0.31496062992125984"/>
  <pageSetup paperSize="9" orientation="landscape" horizontalDpi="4294967293" r:id="rId1"/>
  <headerFooter alignWithMargins="0">
    <oddHeader xml:space="preserve">&amp;R&amp;"ＭＳ 明朝,標準"&amp;9 </oddHeader>
    <oddFooter>&amp;C１２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3"/>
  <sheetViews>
    <sheetView showGridLines="0" zoomScale="90" zoomScaleNormal="90" zoomScaleSheetLayoutView="90" workbookViewId="0">
      <selection activeCell="B3" sqref="B3:H3"/>
    </sheetView>
  </sheetViews>
  <sheetFormatPr defaultRowHeight="12.75" customHeight="1"/>
  <cols>
    <col min="1" max="1" width="5.140625" style="3" customWidth="1"/>
    <col min="2" max="43" width="3.140625" style="3" customWidth="1"/>
    <col min="44" max="45" width="3.28515625" style="3" customWidth="1"/>
    <col min="46" max="53" width="9.140625" style="3"/>
    <col min="54" max="54" width="9" style="3" customWidth="1"/>
    <col min="55" max="16384" width="9.140625" style="3"/>
  </cols>
  <sheetData>
    <row r="1" spans="1:48" ht="17.25">
      <c r="A1" s="17" t="s">
        <v>259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</row>
    <row r="2" spans="1:48" ht="12.75" customHeight="1" thickBo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</row>
    <row r="3" spans="1:48" ht="24.75" customHeight="1">
      <c r="A3" s="108"/>
      <c r="B3" s="473">
        <f>IF('団体(男子)データ'!I39="","",'団体(男子)データ'!I39)</f>
        <v>6</v>
      </c>
      <c r="C3" s="474"/>
      <c r="D3" s="474"/>
      <c r="E3" s="474"/>
      <c r="F3" s="474"/>
      <c r="G3" s="474"/>
      <c r="H3" s="474"/>
      <c r="I3" s="474">
        <f>IF('団体(男子)データ'!I32="","",'団体(男子)データ'!I32)</f>
        <v>5</v>
      </c>
      <c r="J3" s="474"/>
      <c r="K3" s="474"/>
      <c r="L3" s="474"/>
      <c r="M3" s="474"/>
      <c r="N3" s="474"/>
      <c r="O3" s="475"/>
      <c r="P3" s="476">
        <f>IF('団体(男子)データ'!I25="","",'団体(男子)データ'!I25)</f>
        <v>4</v>
      </c>
      <c r="Q3" s="474"/>
      <c r="R3" s="474"/>
      <c r="S3" s="474"/>
      <c r="T3" s="474"/>
      <c r="U3" s="474"/>
      <c r="V3" s="474"/>
      <c r="W3" s="474">
        <f>IF('団体(男子)データ'!I18="","",'団体(男子)データ'!I18)</f>
        <v>3</v>
      </c>
      <c r="X3" s="474"/>
      <c r="Y3" s="474"/>
      <c r="Z3" s="474"/>
      <c r="AA3" s="474"/>
      <c r="AB3" s="474"/>
      <c r="AC3" s="477"/>
      <c r="AD3" s="473">
        <f>IF('団体(男子)データ'!I11="","",'団体(男子)データ'!I11)</f>
        <v>2</v>
      </c>
      <c r="AE3" s="474"/>
      <c r="AF3" s="474"/>
      <c r="AG3" s="474"/>
      <c r="AH3" s="474"/>
      <c r="AI3" s="474"/>
      <c r="AJ3" s="474"/>
      <c r="AK3" s="474">
        <f>IF('団体(男子)データ'!I4="","",'団体(男子)データ'!I4)</f>
        <v>1</v>
      </c>
      <c r="AL3" s="474"/>
      <c r="AM3" s="474"/>
      <c r="AN3" s="474"/>
      <c r="AO3" s="474"/>
      <c r="AP3" s="474"/>
      <c r="AQ3" s="475"/>
      <c r="AR3" s="463" t="s">
        <v>2</v>
      </c>
      <c r="AS3" s="464"/>
    </row>
    <row r="4" spans="1:48" ht="12.75" customHeight="1">
      <c r="A4" s="108"/>
      <c r="B4" s="465">
        <f>IF(H25="","",COUNTIF(D10:H25,"○"))</f>
        <v>4</v>
      </c>
      <c r="C4" s="466"/>
      <c r="D4" s="189"/>
      <c r="E4" s="117"/>
      <c r="F4" s="117"/>
      <c r="G4" s="117"/>
      <c r="H4" s="190"/>
      <c r="I4" s="466">
        <f>IF(O25="","",COUNTIF(K10:O25,"○"))</f>
        <v>5</v>
      </c>
      <c r="J4" s="466"/>
      <c r="K4" s="189"/>
      <c r="L4" s="117"/>
      <c r="M4" s="117"/>
      <c r="N4" s="117"/>
      <c r="O4" s="191"/>
      <c r="P4" s="469">
        <f>IF(V25="","",COUNTIF(R10:V25,"○"))</f>
        <v>6</v>
      </c>
      <c r="Q4" s="466"/>
      <c r="R4" s="189"/>
      <c r="S4" s="117"/>
      <c r="T4" s="117"/>
      <c r="U4" s="117"/>
      <c r="V4" s="120"/>
      <c r="W4" s="466">
        <f>IF(AC25="","",COUNTIF(Y10:AC25,"○"))</f>
        <v>7</v>
      </c>
      <c r="X4" s="466"/>
      <c r="Y4" s="189"/>
      <c r="Z4" s="117"/>
      <c r="AA4" s="117"/>
      <c r="AB4" s="117"/>
      <c r="AC4" s="185"/>
      <c r="AD4" s="465">
        <f>IF(AJ25="","",COUNTIF(AF10:AJ25,"○"))</f>
        <v>8</v>
      </c>
      <c r="AE4" s="466"/>
      <c r="AF4" s="189"/>
      <c r="AG4" s="117"/>
      <c r="AH4" s="117"/>
      <c r="AI4" s="117"/>
      <c r="AJ4" s="190"/>
      <c r="AK4" s="466">
        <f>IF(AQ25="","",COUNTIF(AM10:AQ25,"○"))</f>
        <v>9</v>
      </c>
      <c r="AL4" s="466"/>
      <c r="AM4" s="189"/>
      <c r="AN4" s="117"/>
      <c r="AO4" s="117"/>
      <c r="AP4" s="117"/>
      <c r="AQ4" s="191"/>
      <c r="AR4" s="462" t="s">
        <v>184</v>
      </c>
      <c r="AS4" s="457"/>
    </row>
    <row r="5" spans="1:48" ht="12.75" customHeight="1">
      <c r="A5" s="108"/>
      <c r="B5" s="465"/>
      <c r="C5" s="466"/>
      <c r="D5" s="192"/>
      <c r="E5" s="124"/>
      <c r="F5" s="124"/>
      <c r="G5" s="124"/>
      <c r="H5" s="193"/>
      <c r="I5" s="466"/>
      <c r="J5" s="466"/>
      <c r="K5" s="192"/>
      <c r="L5" s="124"/>
      <c r="M5" s="124"/>
      <c r="N5" s="124"/>
      <c r="O5" s="194"/>
      <c r="P5" s="469"/>
      <c r="Q5" s="466"/>
      <c r="R5" s="192"/>
      <c r="S5" s="124"/>
      <c r="T5" s="124"/>
      <c r="U5" s="124"/>
      <c r="V5" s="127"/>
      <c r="W5" s="466"/>
      <c r="X5" s="466"/>
      <c r="Y5" s="192"/>
      <c r="Z5" s="124"/>
      <c r="AA5" s="124"/>
      <c r="AB5" s="124"/>
      <c r="AC5" s="186"/>
      <c r="AD5" s="465"/>
      <c r="AE5" s="466"/>
      <c r="AF5" s="192"/>
      <c r="AG5" s="124"/>
      <c r="AH5" s="124"/>
      <c r="AI5" s="124"/>
      <c r="AJ5" s="193"/>
      <c r="AK5" s="466"/>
      <c r="AL5" s="466"/>
      <c r="AM5" s="192"/>
      <c r="AN5" s="124"/>
      <c r="AO5" s="124"/>
      <c r="AP5" s="124"/>
      <c r="AQ5" s="194"/>
      <c r="AR5" s="462"/>
      <c r="AS5" s="457"/>
    </row>
    <row r="6" spans="1:48" ht="12.75" customHeight="1">
      <c r="A6" s="108"/>
      <c r="B6" s="465"/>
      <c r="C6" s="466"/>
      <c r="D6" s="192"/>
      <c r="E6" s="124"/>
      <c r="F6" s="124"/>
      <c r="G6" s="124"/>
      <c r="H6" s="193"/>
      <c r="I6" s="466"/>
      <c r="J6" s="466"/>
      <c r="K6" s="192"/>
      <c r="L6" s="124"/>
      <c r="M6" s="124"/>
      <c r="N6" s="124"/>
      <c r="O6" s="194"/>
      <c r="P6" s="469"/>
      <c r="Q6" s="466"/>
      <c r="R6" s="192"/>
      <c r="S6" s="124"/>
      <c r="T6" s="124"/>
      <c r="U6" s="124"/>
      <c r="V6" s="127"/>
      <c r="W6" s="466"/>
      <c r="X6" s="466"/>
      <c r="Y6" s="192"/>
      <c r="Z6" s="124"/>
      <c r="AA6" s="124"/>
      <c r="AB6" s="124"/>
      <c r="AC6" s="186"/>
      <c r="AD6" s="465"/>
      <c r="AE6" s="466"/>
      <c r="AF6" s="192"/>
      <c r="AG6" s="124"/>
      <c r="AH6" s="124"/>
      <c r="AI6" s="124"/>
      <c r="AJ6" s="193"/>
      <c r="AK6" s="466"/>
      <c r="AL6" s="466"/>
      <c r="AM6" s="192"/>
      <c r="AN6" s="124"/>
      <c r="AO6" s="124"/>
      <c r="AP6" s="124"/>
      <c r="AQ6" s="194"/>
      <c r="AR6" s="462"/>
      <c r="AS6" s="457"/>
    </row>
    <row r="7" spans="1:48" ht="12.75" customHeight="1">
      <c r="A7" s="108"/>
      <c r="B7" s="467"/>
      <c r="C7" s="468"/>
      <c r="D7" s="195"/>
      <c r="E7" s="169"/>
      <c r="F7" s="169"/>
      <c r="G7" s="169"/>
      <c r="H7" s="196"/>
      <c r="I7" s="468"/>
      <c r="J7" s="468"/>
      <c r="K7" s="195"/>
      <c r="L7" s="169"/>
      <c r="M7" s="169"/>
      <c r="N7" s="169"/>
      <c r="O7" s="197"/>
      <c r="P7" s="470"/>
      <c r="Q7" s="468"/>
      <c r="R7" s="195"/>
      <c r="S7" s="169"/>
      <c r="T7" s="169"/>
      <c r="U7" s="169"/>
      <c r="V7" s="172"/>
      <c r="W7" s="468"/>
      <c r="X7" s="468"/>
      <c r="Y7" s="195"/>
      <c r="Z7" s="169"/>
      <c r="AA7" s="169"/>
      <c r="AB7" s="169"/>
      <c r="AC7" s="198"/>
      <c r="AD7" s="467"/>
      <c r="AE7" s="468"/>
      <c r="AF7" s="195"/>
      <c r="AG7" s="169"/>
      <c r="AH7" s="169"/>
      <c r="AI7" s="169"/>
      <c r="AJ7" s="196"/>
      <c r="AK7" s="468"/>
      <c r="AL7" s="468"/>
      <c r="AM7" s="195"/>
      <c r="AN7" s="169"/>
      <c r="AO7" s="169"/>
      <c r="AP7" s="169"/>
      <c r="AQ7" s="197"/>
      <c r="AR7" s="462"/>
      <c r="AS7" s="457"/>
    </row>
    <row r="8" spans="1:48" ht="12.75" customHeight="1">
      <c r="A8" s="108"/>
      <c r="B8" s="471" t="s">
        <v>11</v>
      </c>
      <c r="C8" s="472"/>
      <c r="D8" s="199"/>
      <c r="E8" s="131"/>
      <c r="F8" s="131"/>
      <c r="G8" s="131"/>
      <c r="H8" s="200"/>
      <c r="I8" s="472" t="s">
        <v>11</v>
      </c>
      <c r="J8" s="472"/>
      <c r="K8" s="199"/>
      <c r="L8" s="131"/>
      <c r="M8" s="131"/>
      <c r="N8" s="131"/>
      <c r="O8" s="201"/>
      <c r="P8" s="478" t="s">
        <v>11</v>
      </c>
      <c r="Q8" s="472"/>
      <c r="R8" s="199"/>
      <c r="S8" s="131"/>
      <c r="T8" s="131"/>
      <c r="U8" s="131"/>
      <c r="V8" s="200"/>
      <c r="W8" s="472" t="s">
        <v>11</v>
      </c>
      <c r="X8" s="472"/>
      <c r="Y8" s="199"/>
      <c r="Z8" s="131"/>
      <c r="AA8" s="131"/>
      <c r="AB8" s="131"/>
      <c r="AC8" s="187"/>
      <c r="AD8" s="471" t="s">
        <v>11</v>
      </c>
      <c r="AE8" s="472"/>
      <c r="AF8" s="199"/>
      <c r="AG8" s="131"/>
      <c r="AH8" s="131"/>
      <c r="AI8" s="131"/>
      <c r="AJ8" s="200"/>
      <c r="AK8" s="472" t="s">
        <v>11</v>
      </c>
      <c r="AL8" s="472"/>
      <c r="AM8" s="199"/>
      <c r="AN8" s="131"/>
      <c r="AO8" s="131"/>
      <c r="AP8" s="131"/>
      <c r="AQ8" s="201"/>
      <c r="AR8" s="462"/>
      <c r="AS8" s="457"/>
    </row>
    <row r="9" spans="1:48" ht="12.75" customHeight="1">
      <c r="A9" s="108"/>
      <c r="B9" s="465" t="str">
        <f>IF(H13="","",COUNTIF(D10:H13,"○"))</f>
        <v/>
      </c>
      <c r="C9" s="466"/>
      <c r="D9" s="199" t="str">
        <f t="shared" ref="D9:G9" si="0">IF(D13="","",COUNTIF(D10:D13,"○"))</f>
        <v/>
      </c>
      <c r="E9" s="131" t="str">
        <f t="shared" si="0"/>
        <v/>
      </c>
      <c r="F9" s="131" t="str">
        <f t="shared" si="0"/>
        <v/>
      </c>
      <c r="G9" s="131" t="str">
        <f t="shared" si="0"/>
        <v/>
      </c>
      <c r="H9" s="141" t="str">
        <f>IF(H13="","",COUNTIF(H10:H13,"○"))</f>
        <v/>
      </c>
      <c r="I9" s="469" t="str">
        <f>IF(O13="","",COUNTIF(K10:O13,"○"))</f>
        <v/>
      </c>
      <c r="J9" s="466"/>
      <c r="K9" s="199" t="str">
        <f t="shared" ref="K9:N9" si="1">IF(K13="","",COUNTIF(K10:K13,"○"))</f>
        <v/>
      </c>
      <c r="L9" s="131" t="str">
        <f t="shared" si="1"/>
        <v/>
      </c>
      <c r="M9" s="131" t="str">
        <f t="shared" si="1"/>
        <v/>
      </c>
      <c r="N9" s="131" t="str">
        <f t="shared" si="1"/>
        <v/>
      </c>
      <c r="O9" s="201" t="str">
        <f>IF(O13="","",COUNTIF(O10:O13,"○"))</f>
        <v/>
      </c>
      <c r="P9" s="469" t="str">
        <f>IF(V13="","",COUNTIF(R10:V13,"○"))</f>
        <v/>
      </c>
      <c r="Q9" s="466"/>
      <c r="R9" s="199" t="str">
        <f t="shared" ref="R9:U9" si="2">IF(R13="","",COUNTIF(R10:R13,"○"))</f>
        <v/>
      </c>
      <c r="S9" s="131" t="str">
        <f t="shared" si="2"/>
        <v/>
      </c>
      <c r="T9" s="131" t="str">
        <f t="shared" si="2"/>
        <v/>
      </c>
      <c r="U9" s="131" t="str">
        <f t="shared" si="2"/>
        <v/>
      </c>
      <c r="V9" s="141" t="str">
        <f>IF(V13="","",COUNTIF(V10:V13,"○"))</f>
        <v/>
      </c>
      <c r="W9" s="469" t="str">
        <f>IF(AC13="","",COUNTIF(Y10:AC13,"○"))</f>
        <v/>
      </c>
      <c r="X9" s="466"/>
      <c r="Y9" s="199" t="str">
        <f t="shared" ref="Y9:AB9" si="3">IF(Y13="","",COUNTIF(Y10:Y13,"○"))</f>
        <v/>
      </c>
      <c r="Z9" s="131" t="str">
        <f t="shared" si="3"/>
        <v/>
      </c>
      <c r="AA9" s="131" t="str">
        <f t="shared" si="3"/>
        <v/>
      </c>
      <c r="AB9" s="131" t="str">
        <f t="shared" si="3"/>
        <v/>
      </c>
      <c r="AC9" s="187" t="str">
        <f>IF(AC13="","",COUNTIF(AC10:AC13,"○"))</f>
        <v/>
      </c>
      <c r="AD9" s="465" t="str">
        <f>IF(AJ13="","",COUNTIF(AF10:AJ13,"○"))</f>
        <v/>
      </c>
      <c r="AE9" s="466"/>
      <c r="AF9" s="199" t="str">
        <f t="shared" ref="AF9:AI9" si="4">IF(AF13="","",COUNTIF(AF10:AF13,"○"))</f>
        <v/>
      </c>
      <c r="AG9" s="131" t="str">
        <f t="shared" si="4"/>
        <v/>
      </c>
      <c r="AH9" s="131" t="str">
        <f t="shared" si="4"/>
        <v/>
      </c>
      <c r="AI9" s="131" t="str">
        <f t="shared" si="4"/>
        <v/>
      </c>
      <c r="AJ9" s="141" t="str">
        <f>IF(AJ13="","",COUNTIF(AJ10:AJ13,"○"))</f>
        <v/>
      </c>
      <c r="AK9" s="469">
        <f>IF(AQ13="","",COUNTIF(AM10:AQ13,"○"))</f>
        <v>1</v>
      </c>
      <c r="AL9" s="466"/>
      <c r="AM9" s="199" t="str">
        <f t="shared" ref="AM9:AP9" si="5">IF(AM13="","",COUNTIF(AM10:AM13,"○"))</f>
        <v/>
      </c>
      <c r="AN9" s="131" t="str">
        <f t="shared" si="5"/>
        <v/>
      </c>
      <c r="AO9" s="131" t="str">
        <f t="shared" si="5"/>
        <v/>
      </c>
      <c r="AP9" s="131" t="str">
        <f t="shared" si="5"/>
        <v/>
      </c>
      <c r="AQ9" s="201">
        <f>IF(AQ13="","",COUNTIF(AQ10:AQ13,"○"))</f>
        <v>1</v>
      </c>
      <c r="AR9" s="436" t="s">
        <v>0</v>
      </c>
      <c r="AS9" s="440"/>
    </row>
    <row r="10" spans="1:48" ht="12.75" customHeight="1">
      <c r="A10" s="108"/>
      <c r="B10" s="465"/>
      <c r="C10" s="466"/>
      <c r="D10" s="189"/>
      <c r="E10" s="117"/>
      <c r="F10" s="117"/>
      <c r="G10" s="117"/>
      <c r="H10" s="120"/>
      <c r="I10" s="469"/>
      <c r="J10" s="466"/>
      <c r="K10" s="189"/>
      <c r="L10" s="117"/>
      <c r="M10" s="117"/>
      <c r="N10" s="117"/>
      <c r="O10" s="191"/>
      <c r="P10" s="469"/>
      <c r="Q10" s="466"/>
      <c r="R10" s="189"/>
      <c r="S10" s="117"/>
      <c r="T10" s="117"/>
      <c r="U10" s="117"/>
      <c r="V10" s="120"/>
      <c r="W10" s="469"/>
      <c r="X10" s="466"/>
      <c r="Y10" s="189"/>
      <c r="Z10" s="117"/>
      <c r="AA10" s="117"/>
      <c r="AB10" s="117"/>
      <c r="AC10" s="185"/>
      <c r="AD10" s="465"/>
      <c r="AE10" s="466"/>
      <c r="AF10" s="189"/>
      <c r="AG10" s="117"/>
      <c r="AH10" s="117"/>
      <c r="AI10" s="117"/>
      <c r="AJ10" s="120"/>
      <c r="AK10" s="469"/>
      <c r="AL10" s="466"/>
      <c r="AM10" s="189"/>
      <c r="AN10" s="117"/>
      <c r="AO10" s="117"/>
      <c r="AP10" s="117"/>
      <c r="AQ10" s="191"/>
      <c r="AR10" s="190">
        <v>4</v>
      </c>
      <c r="AS10" s="457" t="s">
        <v>182</v>
      </c>
    </row>
    <row r="11" spans="1:48" ht="12.75" customHeight="1">
      <c r="A11" s="108"/>
      <c r="B11" s="465"/>
      <c r="C11" s="466"/>
      <c r="D11" s="192"/>
      <c r="E11" s="124"/>
      <c r="F11" s="124"/>
      <c r="G11" s="124"/>
      <c r="H11" s="127"/>
      <c r="I11" s="469"/>
      <c r="J11" s="466"/>
      <c r="K11" s="192"/>
      <c r="L11" s="124"/>
      <c r="M11" s="124"/>
      <c r="N11" s="124"/>
      <c r="O11" s="194"/>
      <c r="P11" s="469"/>
      <c r="Q11" s="466"/>
      <c r="R11" s="192"/>
      <c r="S11" s="124"/>
      <c r="T11" s="124"/>
      <c r="U11" s="124"/>
      <c r="V11" s="127"/>
      <c r="W11" s="469"/>
      <c r="X11" s="466"/>
      <c r="Y11" s="192"/>
      <c r="Z11" s="124"/>
      <c r="AA11" s="124"/>
      <c r="AB11" s="124"/>
      <c r="AC11" s="186"/>
      <c r="AD11" s="465"/>
      <c r="AE11" s="466"/>
      <c r="AF11" s="192"/>
      <c r="AG11" s="124"/>
      <c r="AH11" s="124"/>
      <c r="AI11" s="124"/>
      <c r="AJ11" s="127"/>
      <c r="AK11" s="469"/>
      <c r="AL11" s="466"/>
      <c r="AM11" s="192"/>
      <c r="AN11" s="124"/>
      <c r="AO11" s="124"/>
      <c r="AP11" s="124"/>
      <c r="AQ11" s="194"/>
      <c r="AR11" s="193">
        <v>3</v>
      </c>
      <c r="AS11" s="457"/>
      <c r="AV11" s="32"/>
    </row>
    <row r="12" spans="1:48" ht="12.75" customHeight="1">
      <c r="A12" s="108"/>
      <c r="B12" s="465"/>
      <c r="C12" s="466"/>
      <c r="D12" s="192"/>
      <c r="E12" s="124"/>
      <c r="F12" s="124"/>
      <c r="G12" s="124"/>
      <c r="H12" s="127"/>
      <c r="I12" s="469"/>
      <c r="J12" s="466"/>
      <c r="K12" s="192"/>
      <c r="L12" s="124"/>
      <c r="M12" s="124"/>
      <c r="N12" s="124"/>
      <c r="O12" s="194"/>
      <c r="P12" s="469"/>
      <c r="Q12" s="466"/>
      <c r="R12" s="192"/>
      <c r="S12" s="124"/>
      <c r="T12" s="124"/>
      <c r="U12" s="124"/>
      <c r="V12" s="127"/>
      <c r="W12" s="469"/>
      <c r="X12" s="466"/>
      <c r="Y12" s="192"/>
      <c r="Z12" s="124"/>
      <c r="AA12" s="124"/>
      <c r="AB12" s="124"/>
      <c r="AC12" s="186"/>
      <c r="AD12" s="465"/>
      <c r="AE12" s="466"/>
      <c r="AF12" s="192"/>
      <c r="AG12" s="124"/>
      <c r="AH12" s="124"/>
      <c r="AI12" s="124"/>
      <c r="AJ12" s="127"/>
      <c r="AK12" s="469"/>
      <c r="AL12" s="466"/>
      <c r="AM12" s="192"/>
      <c r="AN12" s="124"/>
      <c r="AO12" s="124"/>
      <c r="AP12" s="124"/>
      <c r="AQ12" s="194"/>
      <c r="AR12" s="193">
        <v>2</v>
      </c>
      <c r="AS12" s="457"/>
    </row>
    <row r="13" spans="1:48" ht="12.75" customHeight="1">
      <c r="A13" s="108"/>
      <c r="B13" s="467"/>
      <c r="C13" s="468"/>
      <c r="D13" s="199"/>
      <c r="E13" s="131"/>
      <c r="F13" s="131"/>
      <c r="G13" s="131"/>
      <c r="H13" s="134"/>
      <c r="I13" s="470"/>
      <c r="J13" s="468"/>
      <c r="K13" s="199"/>
      <c r="L13" s="131"/>
      <c r="M13" s="131"/>
      <c r="N13" s="131"/>
      <c r="O13" s="201"/>
      <c r="P13" s="470"/>
      <c r="Q13" s="468"/>
      <c r="R13" s="199"/>
      <c r="S13" s="131"/>
      <c r="T13" s="131"/>
      <c r="U13" s="131"/>
      <c r="V13" s="134"/>
      <c r="W13" s="470"/>
      <c r="X13" s="468"/>
      <c r="Y13" s="199"/>
      <c r="Z13" s="131"/>
      <c r="AA13" s="131"/>
      <c r="AB13" s="131"/>
      <c r="AC13" s="187"/>
      <c r="AD13" s="467"/>
      <c r="AE13" s="468"/>
      <c r="AF13" s="199"/>
      <c r="AG13" s="131"/>
      <c r="AH13" s="131"/>
      <c r="AI13" s="131"/>
      <c r="AJ13" s="134"/>
      <c r="AK13" s="470"/>
      <c r="AL13" s="468"/>
      <c r="AM13" s="199"/>
      <c r="AN13" s="131"/>
      <c r="AO13" s="131"/>
      <c r="AP13" s="131"/>
      <c r="AQ13" s="201" t="s">
        <v>774</v>
      </c>
      <c r="AR13" s="200">
        <v>1</v>
      </c>
      <c r="AS13" s="457"/>
    </row>
    <row r="14" spans="1:48" ht="12.75" customHeight="1">
      <c r="A14" s="108"/>
      <c r="B14" s="471" t="s">
        <v>0</v>
      </c>
      <c r="C14" s="472"/>
      <c r="D14" s="202"/>
      <c r="E14" s="203"/>
      <c r="F14" s="203"/>
      <c r="G14" s="203"/>
      <c r="H14" s="204"/>
      <c r="I14" s="478" t="s">
        <v>0</v>
      </c>
      <c r="J14" s="472"/>
      <c r="K14" s="202"/>
      <c r="L14" s="203"/>
      <c r="M14" s="203"/>
      <c r="N14" s="203"/>
      <c r="O14" s="205"/>
      <c r="P14" s="478" t="s">
        <v>0</v>
      </c>
      <c r="Q14" s="472"/>
      <c r="R14" s="202"/>
      <c r="S14" s="203"/>
      <c r="T14" s="203"/>
      <c r="U14" s="203"/>
      <c r="V14" s="204"/>
      <c r="W14" s="478" t="s">
        <v>0</v>
      </c>
      <c r="X14" s="472"/>
      <c r="Y14" s="202"/>
      <c r="Z14" s="203"/>
      <c r="AA14" s="203"/>
      <c r="AB14" s="203"/>
      <c r="AC14" s="206"/>
      <c r="AD14" s="471" t="s">
        <v>0</v>
      </c>
      <c r="AE14" s="472"/>
      <c r="AF14" s="202"/>
      <c r="AG14" s="203"/>
      <c r="AH14" s="203"/>
      <c r="AI14" s="203"/>
      <c r="AJ14" s="204"/>
      <c r="AK14" s="478" t="s">
        <v>0</v>
      </c>
      <c r="AL14" s="472"/>
      <c r="AM14" s="202"/>
      <c r="AN14" s="203"/>
      <c r="AO14" s="203"/>
      <c r="AP14" s="203"/>
      <c r="AQ14" s="205"/>
      <c r="AR14" s="436" t="s">
        <v>10</v>
      </c>
      <c r="AS14" s="440"/>
    </row>
    <row r="15" spans="1:48" ht="12.75" customHeight="1">
      <c r="A15" s="108"/>
      <c r="B15" s="465" t="str">
        <f>IF(H19="","",COUNTIF(D16:H19,"○"))</f>
        <v/>
      </c>
      <c r="C15" s="466"/>
      <c r="D15" s="199" t="str">
        <f t="shared" ref="D15:G15" si="6">IF(D19="","",COUNTIF(D16:D19,"○"))</f>
        <v/>
      </c>
      <c r="E15" s="131" t="str">
        <f t="shared" si="6"/>
        <v/>
      </c>
      <c r="F15" s="131" t="str">
        <f t="shared" si="6"/>
        <v/>
      </c>
      <c r="G15" s="131" t="str">
        <f t="shared" si="6"/>
        <v/>
      </c>
      <c r="H15" s="134" t="str">
        <f>IF(H19="","",COUNTIF(H16:H19,"○"))</f>
        <v/>
      </c>
      <c r="I15" s="469">
        <f>IF(O19="","",COUNTIF(K16:O19,"○"))</f>
        <v>1</v>
      </c>
      <c r="J15" s="466"/>
      <c r="K15" s="199" t="str">
        <f t="shared" ref="K15:N15" si="7">IF(K19="","",COUNTIF(K16:K19,"○"))</f>
        <v/>
      </c>
      <c r="L15" s="131" t="str">
        <f t="shared" si="7"/>
        <v/>
      </c>
      <c r="M15" s="131" t="str">
        <f t="shared" si="7"/>
        <v/>
      </c>
      <c r="N15" s="131" t="str">
        <f t="shared" si="7"/>
        <v/>
      </c>
      <c r="O15" s="201">
        <f>IF(O19="","",COUNTIF(O16:O19,"○"))</f>
        <v>1</v>
      </c>
      <c r="P15" s="469">
        <f>IF(V19="","",COUNTIF(R16:V19,"○"))</f>
        <v>2</v>
      </c>
      <c r="Q15" s="466"/>
      <c r="R15" s="199" t="str">
        <f t="shared" ref="R15:U15" si="8">IF(R19="","",COUNTIF(R16:R19,"○"))</f>
        <v/>
      </c>
      <c r="S15" s="131" t="str">
        <f t="shared" si="8"/>
        <v/>
      </c>
      <c r="T15" s="131" t="str">
        <f t="shared" si="8"/>
        <v/>
      </c>
      <c r="U15" s="131" t="str">
        <f t="shared" si="8"/>
        <v/>
      </c>
      <c r="V15" s="134">
        <f>IF(V19="","",COUNTIF(V16:V19,"○"))</f>
        <v>2</v>
      </c>
      <c r="W15" s="469">
        <f>IF(AC19="","",COUNTIF(Y16:AC19,"○"))</f>
        <v>3</v>
      </c>
      <c r="X15" s="466"/>
      <c r="Y15" s="199" t="str">
        <f t="shared" ref="Y15:AB15" si="9">IF(Y19="","",COUNTIF(Y16:Y19,"○"))</f>
        <v/>
      </c>
      <c r="Z15" s="131" t="str">
        <f t="shared" si="9"/>
        <v/>
      </c>
      <c r="AA15" s="131" t="str">
        <f t="shared" si="9"/>
        <v/>
      </c>
      <c r="AB15" s="131" t="str">
        <f t="shared" si="9"/>
        <v/>
      </c>
      <c r="AC15" s="187">
        <f>IF(AC19="","",COUNTIF(AC16:AC19,"○"))</f>
        <v>3</v>
      </c>
      <c r="AD15" s="465">
        <f>IF(AJ19="","",COUNTIF(AF16:AJ19,"○"))</f>
        <v>4</v>
      </c>
      <c r="AE15" s="466"/>
      <c r="AF15" s="199" t="str">
        <f t="shared" ref="AF15:AI15" si="10">IF(AF19="","",COUNTIF(AF16:AF19,"○"))</f>
        <v/>
      </c>
      <c r="AG15" s="131" t="str">
        <f t="shared" si="10"/>
        <v/>
      </c>
      <c r="AH15" s="131" t="str">
        <f t="shared" si="10"/>
        <v/>
      </c>
      <c r="AI15" s="131" t="str">
        <f t="shared" si="10"/>
        <v/>
      </c>
      <c r="AJ15" s="134">
        <f>IF(AJ19="","",COUNTIF(AJ16:AJ19,"○"))</f>
        <v>4</v>
      </c>
      <c r="AK15" s="469">
        <f>IF(AQ19="","",COUNTIF(AM16:AQ19,"○"))</f>
        <v>4</v>
      </c>
      <c r="AL15" s="466"/>
      <c r="AM15" s="199" t="str">
        <f t="shared" ref="AM15:AP15" si="11">IF(AM19="","",COUNTIF(AM16:AM19,"○"))</f>
        <v/>
      </c>
      <c r="AN15" s="131" t="str">
        <f t="shared" si="11"/>
        <v/>
      </c>
      <c r="AO15" s="131" t="str">
        <f t="shared" si="11"/>
        <v/>
      </c>
      <c r="AP15" s="131" t="str">
        <f t="shared" si="11"/>
        <v/>
      </c>
      <c r="AQ15" s="201">
        <f>IF(AQ19="","",COUNTIF(AQ16:AQ19,"○"))</f>
        <v>4</v>
      </c>
      <c r="AR15" s="436" t="s">
        <v>0</v>
      </c>
      <c r="AS15" s="440"/>
    </row>
    <row r="16" spans="1:48" ht="12.75" customHeight="1">
      <c r="A16" s="108"/>
      <c r="B16" s="465"/>
      <c r="C16" s="466"/>
      <c r="D16" s="189"/>
      <c r="E16" s="117"/>
      <c r="F16" s="117"/>
      <c r="G16" s="117"/>
      <c r="H16" s="120"/>
      <c r="I16" s="469"/>
      <c r="J16" s="466"/>
      <c r="K16" s="189"/>
      <c r="L16" s="117"/>
      <c r="M16" s="117"/>
      <c r="N16" s="117"/>
      <c r="O16" s="191"/>
      <c r="P16" s="469"/>
      <c r="Q16" s="466"/>
      <c r="R16" s="189"/>
      <c r="S16" s="117"/>
      <c r="T16" s="117"/>
      <c r="U16" s="117"/>
      <c r="V16" s="120"/>
      <c r="W16" s="469"/>
      <c r="X16" s="466"/>
      <c r="Y16" s="189"/>
      <c r="Z16" s="117"/>
      <c r="AA16" s="117"/>
      <c r="AB16" s="117"/>
      <c r="AC16" s="185"/>
      <c r="AD16" s="465"/>
      <c r="AE16" s="466"/>
      <c r="AF16" s="189"/>
      <c r="AG16" s="117"/>
      <c r="AH16" s="117"/>
      <c r="AI16" s="117"/>
      <c r="AJ16" s="120" t="s">
        <v>774</v>
      </c>
      <c r="AK16" s="469"/>
      <c r="AL16" s="466"/>
      <c r="AM16" s="189"/>
      <c r="AN16" s="117"/>
      <c r="AO16" s="117"/>
      <c r="AP16" s="117"/>
      <c r="AQ16" s="191" t="s">
        <v>774</v>
      </c>
      <c r="AR16" s="190">
        <v>4</v>
      </c>
      <c r="AS16" s="457" t="s">
        <v>216</v>
      </c>
    </row>
    <row r="17" spans="1:45" ht="12.75" customHeight="1">
      <c r="A17" s="108"/>
      <c r="B17" s="465"/>
      <c r="C17" s="466"/>
      <c r="D17" s="192"/>
      <c r="E17" s="124"/>
      <c r="F17" s="124"/>
      <c r="G17" s="124"/>
      <c r="H17" s="127"/>
      <c r="I17" s="469"/>
      <c r="J17" s="466"/>
      <c r="K17" s="192"/>
      <c r="L17" s="124"/>
      <c r="M17" s="124"/>
      <c r="N17" s="124"/>
      <c r="O17" s="194"/>
      <c r="P17" s="469"/>
      <c r="Q17" s="466"/>
      <c r="R17" s="192"/>
      <c r="S17" s="124"/>
      <c r="T17" s="124"/>
      <c r="U17" s="124"/>
      <c r="V17" s="127"/>
      <c r="W17" s="469"/>
      <c r="X17" s="466"/>
      <c r="Y17" s="192"/>
      <c r="Z17" s="124"/>
      <c r="AA17" s="124"/>
      <c r="AB17" s="124"/>
      <c r="AC17" s="186" t="s">
        <v>774</v>
      </c>
      <c r="AD17" s="465"/>
      <c r="AE17" s="466"/>
      <c r="AF17" s="192"/>
      <c r="AG17" s="124"/>
      <c r="AH17" s="124"/>
      <c r="AI17" s="124"/>
      <c r="AJ17" s="127" t="s">
        <v>774</v>
      </c>
      <c r="AK17" s="469"/>
      <c r="AL17" s="466"/>
      <c r="AM17" s="192"/>
      <c r="AN17" s="124"/>
      <c r="AO17" s="124"/>
      <c r="AP17" s="124"/>
      <c r="AQ17" s="194" t="s">
        <v>774</v>
      </c>
      <c r="AR17" s="193">
        <v>3</v>
      </c>
      <c r="AS17" s="457"/>
    </row>
    <row r="18" spans="1:45" ht="12.75" customHeight="1">
      <c r="A18" s="108"/>
      <c r="B18" s="465"/>
      <c r="C18" s="466"/>
      <c r="D18" s="192"/>
      <c r="E18" s="124"/>
      <c r="F18" s="124"/>
      <c r="G18" s="124"/>
      <c r="H18" s="127"/>
      <c r="I18" s="469"/>
      <c r="J18" s="466"/>
      <c r="K18" s="192"/>
      <c r="L18" s="124"/>
      <c r="M18" s="124"/>
      <c r="N18" s="124"/>
      <c r="O18" s="194"/>
      <c r="P18" s="469"/>
      <c r="Q18" s="466"/>
      <c r="R18" s="192"/>
      <c r="S18" s="124"/>
      <c r="T18" s="124"/>
      <c r="U18" s="124"/>
      <c r="V18" s="127" t="s">
        <v>774</v>
      </c>
      <c r="W18" s="469"/>
      <c r="X18" s="466"/>
      <c r="Y18" s="192"/>
      <c r="Z18" s="124"/>
      <c r="AA18" s="124"/>
      <c r="AB18" s="124"/>
      <c r="AC18" s="186" t="s">
        <v>774</v>
      </c>
      <c r="AD18" s="465"/>
      <c r="AE18" s="466"/>
      <c r="AF18" s="192"/>
      <c r="AG18" s="124"/>
      <c r="AH18" s="124"/>
      <c r="AI18" s="124"/>
      <c r="AJ18" s="127" t="s">
        <v>774</v>
      </c>
      <c r="AK18" s="469"/>
      <c r="AL18" s="466"/>
      <c r="AM18" s="192"/>
      <c r="AN18" s="124"/>
      <c r="AO18" s="124"/>
      <c r="AP18" s="124"/>
      <c r="AQ18" s="194" t="s">
        <v>774</v>
      </c>
      <c r="AR18" s="193">
        <v>2</v>
      </c>
      <c r="AS18" s="457"/>
    </row>
    <row r="19" spans="1:45" ht="12.75" customHeight="1">
      <c r="A19" s="108"/>
      <c r="B19" s="467"/>
      <c r="C19" s="468"/>
      <c r="D19" s="199"/>
      <c r="E19" s="131"/>
      <c r="F19" s="131"/>
      <c r="G19" s="131"/>
      <c r="H19" s="134"/>
      <c r="I19" s="470"/>
      <c r="J19" s="468"/>
      <c r="K19" s="199"/>
      <c r="L19" s="131"/>
      <c r="M19" s="131"/>
      <c r="N19" s="131"/>
      <c r="O19" s="201" t="s">
        <v>774</v>
      </c>
      <c r="P19" s="470"/>
      <c r="Q19" s="468"/>
      <c r="R19" s="199"/>
      <c r="S19" s="131"/>
      <c r="T19" s="131"/>
      <c r="U19" s="131"/>
      <c r="V19" s="134" t="s">
        <v>774</v>
      </c>
      <c r="W19" s="470"/>
      <c r="X19" s="468"/>
      <c r="Y19" s="199"/>
      <c r="Z19" s="131"/>
      <c r="AA19" s="131"/>
      <c r="AB19" s="131"/>
      <c r="AC19" s="187" t="s">
        <v>774</v>
      </c>
      <c r="AD19" s="467"/>
      <c r="AE19" s="468"/>
      <c r="AF19" s="199"/>
      <c r="AG19" s="131"/>
      <c r="AH19" s="131"/>
      <c r="AI19" s="131"/>
      <c r="AJ19" s="134" t="s">
        <v>774</v>
      </c>
      <c r="AK19" s="470"/>
      <c r="AL19" s="468"/>
      <c r="AM19" s="199"/>
      <c r="AN19" s="131"/>
      <c r="AO19" s="131"/>
      <c r="AP19" s="131"/>
      <c r="AQ19" s="201" t="s">
        <v>774</v>
      </c>
      <c r="AR19" s="200">
        <v>1</v>
      </c>
      <c r="AS19" s="457"/>
    </row>
    <row r="20" spans="1:45" ht="12.75" customHeight="1">
      <c r="A20" s="108"/>
      <c r="B20" s="471" t="s">
        <v>0</v>
      </c>
      <c r="C20" s="472"/>
      <c r="D20" s="202"/>
      <c r="E20" s="203"/>
      <c r="F20" s="203"/>
      <c r="G20" s="203"/>
      <c r="H20" s="204"/>
      <c r="I20" s="478" t="s">
        <v>0</v>
      </c>
      <c r="J20" s="472"/>
      <c r="K20" s="202"/>
      <c r="L20" s="203"/>
      <c r="M20" s="203"/>
      <c r="N20" s="203"/>
      <c r="O20" s="205"/>
      <c r="P20" s="478" t="s">
        <v>0</v>
      </c>
      <c r="Q20" s="472"/>
      <c r="R20" s="202"/>
      <c r="S20" s="203"/>
      <c r="T20" s="203"/>
      <c r="U20" s="203"/>
      <c r="V20" s="204"/>
      <c r="W20" s="478" t="s">
        <v>0</v>
      </c>
      <c r="X20" s="472"/>
      <c r="Y20" s="202"/>
      <c r="Z20" s="203"/>
      <c r="AA20" s="203"/>
      <c r="AB20" s="203"/>
      <c r="AC20" s="206"/>
      <c r="AD20" s="471" t="s">
        <v>0</v>
      </c>
      <c r="AE20" s="472"/>
      <c r="AF20" s="202"/>
      <c r="AG20" s="203"/>
      <c r="AH20" s="203"/>
      <c r="AI20" s="203"/>
      <c r="AJ20" s="204"/>
      <c r="AK20" s="478" t="s">
        <v>0</v>
      </c>
      <c r="AL20" s="472"/>
      <c r="AM20" s="202"/>
      <c r="AN20" s="203"/>
      <c r="AO20" s="203"/>
      <c r="AP20" s="203"/>
      <c r="AQ20" s="205"/>
      <c r="AR20" s="436" t="s">
        <v>10</v>
      </c>
      <c r="AS20" s="440"/>
    </row>
    <row r="21" spans="1:45" ht="12.75" customHeight="1">
      <c r="A21" s="108"/>
      <c r="B21" s="465">
        <f>IF(H25="","",COUNTIF(D22:H25,"○"))</f>
        <v>4</v>
      </c>
      <c r="C21" s="466"/>
      <c r="D21" s="199" t="str">
        <f t="shared" ref="D21:G21" si="12">IF(D25="","",COUNTIF(D22:D25,"○"))</f>
        <v/>
      </c>
      <c r="E21" s="131" t="str">
        <f t="shared" si="12"/>
        <v/>
      </c>
      <c r="F21" s="131" t="str">
        <f t="shared" si="12"/>
        <v/>
      </c>
      <c r="G21" s="131" t="str">
        <f t="shared" si="12"/>
        <v/>
      </c>
      <c r="H21" s="134">
        <f>IF(H25="","",COUNTIF(H22:H25,"○"))</f>
        <v>4</v>
      </c>
      <c r="I21" s="469">
        <f>IF(O25="","",COUNTIF(K22:O25,"○"))</f>
        <v>4</v>
      </c>
      <c r="J21" s="466"/>
      <c r="K21" s="199" t="str">
        <f t="shared" ref="K21:N21" si="13">IF(K25="","",COUNTIF(K22:K25,"○"))</f>
        <v/>
      </c>
      <c r="L21" s="131" t="str">
        <f t="shared" si="13"/>
        <v/>
      </c>
      <c r="M21" s="131" t="str">
        <f t="shared" si="13"/>
        <v/>
      </c>
      <c r="N21" s="131" t="str">
        <f t="shared" si="13"/>
        <v/>
      </c>
      <c r="O21" s="201">
        <f>IF(O25="","",COUNTIF(O22:O25,"○"))</f>
        <v>4</v>
      </c>
      <c r="P21" s="469">
        <f>IF(V25="","",COUNTIF(R22:V25,"○"))</f>
        <v>4</v>
      </c>
      <c r="Q21" s="466"/>
      <c r="R21" s="199" t="str">
        <f t="shared" ref="R21:U21" si="14">IF(R25="","",COUNTIF(R22:R25,"○"))</f>
        <v/>
      </c>
      <c r="S21" s="131" t="str">
        <f t="shared" si="14"/>
        <v/>
      </c>
      <c r="T21" s="131" t="str">
        <f t="shared" si="14"/>
        <v/>
      </c>
      <c r="U21" s="131" t="str">
        <f t="shared" si="14"/>
        <v/>
      </c>
      <c r="V21" s="134">
        <f>IF(V25="","",COUNTIF(V22:V25,"○"))</f>
        <v>4</v>
      </c>
      <c r="W21" s="469">
        <f>IF(AC25="","",COUNTIF(Y22:AC25,"○"))</f>
        <v>4</v>
      </c>
      <c r="X21" s="466"/>
      <c r="Y21" s="199" t="str">
        <f t="shared" ref="Y21:AB21" si="15">IF(Y25="","",COUNTIF(Y22:Y25,"○"))</f>
        <v/>
      </c>
      <c r="Z21" s="131" t="str">
        <f t="shared" si="15"/>
        <v/>
      </c>
      <c r="AA21" s="131" t="str">
        <f t="shared" si="15"/>
        <v/>
      </c>
      <c r="AB21" s="131" t="str">
        <f t="shared" si="15"/>
        <v/>
      </c>
      <c r="AC21" s="187">
        <f>IF(AC25="","",COUNTIF(AC22:AC25,"○"))</f>
        <v>4</v>
      </c>
      <c r="AD21" s="465">
        <f>IF(AJ25="","",COUNTIF(AF22:AJ25,"○"))</f>
        <v>4</v>
      </c>
      <c r="AE21" s="466"/>
      <c r="AF21" s="199" t="str">
        <f t="shared" ref="AF21:AI21" si="16">IF(AF25="","",COUNTIF(AF22:AF25,"○"))</f>
        <v/>
      </c>
      <c r="AG21" s="131" t="str">
        <f t="shared" si="16"/>
        <v/>
      </c>
      <c r="AH21" s="131" t="str">
        <f t="shared" si="16"/>
        <v/>
      </c>
      <c r="AI21" s="131" t="str">
        <f t="shared" si="16"/>
        <v/>
      </c>
      <c r="AJ21" s="134">
        <f>IF(AJ25="","",COUNTIF(AJ22:AJ25,"○"))</f>
        <v>4</v>
      </c>
      <c r="AK21" s="469">
        <f>IF(AQ25="","",COUNTIF(AM22:AQ25,"○"))</f>
        <v>4</v>
      </c>
      <c r="AL21" s="466"/>
      <c r="AM21" s="199" t="str">
        <f t="shared" ref="AM21:AP21" si="17">IF(AM25="","",COUNTIF(AM22:AM25,"○"))</f>
        <v/>
      </c>
      <c r="AN21" s="131" t="str">
        <f t="shared" si="17"/>
        <v/>
      </c>
      <c r="AO21" s="131" t="str">
        <f t="shared" si="17"/>
        <v/>
      </c>
      <c r="AP21" s="131" t="str">
        <f t="shared" si="17"/>
        <v/>
      </c>
      <c r="AQ21" s="201">
        <f>IF(AQ25="","",COUNTIF(AQ22:AQ25,"○"))</f>
        <v>4</v>
      </c>
      <c r="AR21" s="478" t="s">
        <v>0</v>
      </c>
      <c r="AS21" s="479"/>
    </row>
    <row r="22" spans="1:45" ht="12.75" customHeight="1">
      <c r="A22" s="108"/>
      <c r="B22" s="465"/>
      <c r="C22" s="466"/>
      <c r="D22" s="189"/>
      <c r="E22" s="117"/>
      <c r="F22" s="117"/>
      <c r="G22" s="117"/>
      <c r="H22" s="120" t="s">
        <v>774</v>
      </c>
      <c r="I22" s="469"/>
      <c r="J22" s="466"/>
      <c r="K22" s="189"/>
      <c r="L22" s="117"/>
      <c r="M22" s="117"/>
      <c r="N22" s="117"/>
      <c r="O22" s="191" t="s">
        <v>774</v>
      </c>
      <c r="P22" s="469"/>
      <c r="Q22" s="466"/>
      <c r="R22" s="189"/>
      <c r="S22" s="117"/>
      <c r="T22" s="117"/>
      <c r="U22" s="117"/>
      <c r="V22" s="120" t="s">
        <v>774</v>
      </c>
      <c r="W22" s="469"/>
      <c r="X22" s="466"/>
      <c r="Y22" s="189"/>
      <c r="Z22" s="117"/>
      <c r="AA22" s="117"/>
      <c r="AB22" s="117"/>
      <c r="AC22" s="185" t="s">
        <v>774</v>
      </c>
      <c r="AD22" s="465"/>
      <c r="AE22" s="466"/>
      <c r="AF22" s="189"/>
      <c r="AG22" s="117"/>
      <c r="AH22" s="117"/>
      <c r="AI22" s="117"/>
      <c r="AJ22" s="120" t="s">
        <v>774</v>
      </c>
      <c r="AK22" s="469"/>
      <c r="AL22" s="466"/>
      <c r="AM22" s="189"/>
      <c r="AN22" s="117"/>
      <c r="AO22" s="117"/>
      <c r="AP22" s="117"/>
      <c r="AQ22" s="191" t="s">
        <v>774</v>
      </c>
      <c r="AR22" s="190">
        <v>4</v>
      </c>
      <c r="AS22" s="457" t="s">
        <v>6</v>
      </c>
    </row>
    <row r="23" spans="1:45" ht="12.75" customHeight="1">
      <c r="A23" s="108"/>
      <c r="B23" s="465"/>
      <c r="C23" s="466"/>
      <c r="D23" s="192"/>
      <c r="E23" s="124"/>
      <c r="F23" s="124"/>
      <c r="G23" s="124"/>
      <c r="H23" s="127" t="s">
        <v>774</v>
      </c>
      <c r="I23" s="469"/>
      <c r="J23" s="466"/>
      <c r="K23" s="192"/>
      <c r="L23" s="124"/>
      <c r="M23" s="124"/>
      <c r="N23" s="124"/>
      <c r="O23" s="194" t="s">
        <v>774</v>
      </c>
      <c r="P23" s="469"/>
      <c r="Q23" s="466"/>
      <c r="R23" s="192"/>
      <c r="S23" s="124"/>
      <c r="T23" s="124"/>
      <c r="U23" s="124"/>
      <c r="V23" s="127" t="s">
        <v>774</v>
      </c>
      <c r="W23" s="469"/>
      <c r="X23" s="466"/>
      <c r="Y23" s="192"/>
      <c r="Z23" s="124"/>
      <c r="AA23" s="124"/>
      <c r="AB23" s="124"/>
      <c r="AC23" s="186" t="s">
        <v>774</v>
      </c>
      <c r="AD23" s="465"/>
      <c r="AE23" s="466"/>
      <c r="AF23" s="192"/>
      <c r="AG23" s="124"/>
      <c r="AH23" s="124"/>
      <c r="AI23" s="124"/>
      <c r="AJ23" s="127" t="s">
        <v>774</v>
      </c>
      <c r="AK23" s="469"/>
      <c r="AL23" s="466"/>
      <c r="AM23" s="192"/>
      <c r="AN23" s="124"/>
      <c r="AO23" s="124"/>
      <c r="AP23" s="124"/>
      <c r="AQ23" s="194" t="s">
        <v>774</v>
      </c>
      <c r="AR23" s="193">
        <v>3</v>
      </c>
      <c r="AS23" s="457"/>
    </row>
    <row r="24" spans="1:45" ht="12.75" customHeight="1">
      <c r="A24" s="108"/>
      <c r="B24" s="465"/>
      <c r="C24" s="466"/>
      <c r="D24" s="192"/>
      <c r="E24" s="124"/>
      <c r="F24" s="124"/>
      <c r="G24" s="124"/>
      <c r="H24" s="127" t="s">
        <v>774</v>
      </c>
      <c r="I24" s="469"/>
      <c r="J24" s="466"/>
      <c r="K24" s="192"/>
      <c r="L24" s="124"/>
      <c r="M24" s="124"/>
      <c r="N24" s="124"/>
      <c r="O24" s="194" t="s">
        <v>774</v>
      </c>
      <c r="P24" s="469"/>
      <c r="Q24" s="466"/>
      <c r="R24" s="192"/>
      <c r="S24" s="124"/>
      <c r="T24" s="124"/>
      <c r="U24" s="124"/>
      <c r="V24" s="127" t="s">
        <v>774</v>
      </c>
      <c r="W24" s="469"/>
      <c r="X24" s="466"/>
      <c r="Y24" s="192"/>
      <c r="Z24" s="124"/>
      <c r="AA24" s="124"/>
      <c r="AB24" s="124"/>
      <c r="AC24" s="186" t="s">
        <v>774</v>
      </c>
      <c r="AD24" s="465"/>
      <c r="AE24" s="466"/>
      <c r="AF24" s="192"/>
      <c r="AG24" s="124"/>
      <c r="AH24" s="124"/>
      <c r="AI24" s="124"/>
      <c r="AJ24" s="127" t="s">
        <v>774</v>
      </c>
      <c r="AK24" s="469"/>
      <c r="AL24" s="466"/>
      <c r="AM24" s="192"/>
      <c r="AN24" s="124"/>
      <c r="AO24" s="124"/>
      <c r="AP24" s="124"/>
      <c r="AQ24" s="194" t="s">
        <v>774</v>
      </c>
      <c r="AR24" s="193">
        <v>2</v>
      </c>
      <c r="AS24" s="457"/>
    </row>
    <row r="25" spans="1:45" ht="12.75" customHeight="1">
      <c r="A25" s="108"/>
      <c r="B25" s="467"/>
      <c r="C25" s="468"/>
      <c r="D25" s="199"/>
      <c r="E25" s="131"/>
      <c r="F25" s="131"/>
      <c r="G25" s="131"/>
      <c r="H25" s="134" t="s">
        <v>774</v>
      </c>
      <c r="I25" s="470"/>
      <c r="J25" s="468"/>
      <c r="K25" s="199"/>
      <c r="L25" s="131"/>
      <c r="M25" s="131"/>
      <c r="N25" s="131"/>
      <c r="O25" s="201" t="s">
        <v>774</v>
      </c>
      <c r="P25" s="470"/>
      <c r="Q25" s="468"/>
      <c r="R25" s="199"/>
      <c r="S25" s="131"/>
      <c r="T25" s="131"/>
      <c r="U25" s="131"/>
      <c r="V25" s="134" t="s">
        <v>774</v>
      </c>
      <c r="W25" s="470"/>
      <c r="X25" s="468"/>
      <c r="Y25" s="199"/>
      <c r="Z25" s="131"/>
      <c r="AA25" s="131"/>
      <c r="AB25" s="131"/>
      <c r="AC25" s="187" t="s">
        <v>774</v>
      </c>
      <c r="AD25" s="467"/>
      <c r="AE25" s="468"/>
      <c r="AF25" s="199"/>
      <c r="AG25" s="131"/>
      <c r="AH25" s="131"/>
      <c r="AI25" s="131"/>
      <c r="AJ25" s="134" t="s">
        <v>774</v>
      </c>
      <c r="AK25" s="470"/>
      <c r="AL25" s="468"/>
      <c r="AM25" s="199"/>
      <c r="AN25" s="131"/>
      <c r="AO25" s="131"/>
      <c r="AP25" s="131"/>
      <c r="AQ25" s="201" t="s">
        <v>774</v>
      </c>
      <c r="AR25" s="200">
        <v>1</v>
      </c>
      <c r="AS25" s="457"/>
    </row>
    <row r="26" spans="1:45" ht="12.75" customHeight="1">
      <c r="A26" s="108"/>
      <c r="B26" s="471" t="s">
        <v>0</v>
      </c>
      <c r="C26" s="472"/>
      <c r="D26" s="202"/>
      <c r="E26" s="203"/>
      <c r="F26" s="203"/>
      <c r="G26" s="203"/>
      <c r="H26" s="207"/>
      <c r="I26" s="472" t="s">
        <v>0</v>
      </c>
      <c r="J26" s="472"/>
      <c r="K26" s="202"/>
      <c r="L26" s="203"/>
      <c r="M26" s="203"/>
      <c r="N26" s="203"/>
      <c r="O26" s="205"/>
      <c r="P26" s="478" t="s">
        <v>0</v>
      </c>
      <c r="Q26" s="472"/>
      <c r="R26" s="202"/>
      <c r="S26" s="203"/>
      <c r="T26" s="203"/>
      <c r="U26" s="203"/>
      <c r="V26" s="204"/>
      <c r="W26" s="472" t="s">
        <v>0</v>
      </c>
      <c r="X26" s="472"/>
      <c r="Y26" s="202"/>
      <c r="Z26" s="203"/>
      <c r="AA26" s="203"/>
      <c r="AB26" s="203"/>
      <c r="AC26" s="206"/>
      <c r="AD26" s="471" t="s">
        <v>0</v>
      </c>
      <c r="AE26" s="472"/>
      <c r="AF26" s="202"/>
      <c r="AG26" s="203"/>
      <c r="AH26" s="203"/>
      <c r="AI26" s="203"/>
      <c r="AJ26" s="204"/>
      <c r="AK26" s="478" t="s">
        <v>0</v>
      </c>
      <c r="AL26" s="472"/>
      <c r="AM26" s="202"/>
      <c r="AN26" s="203"/>
      <c r="AO26" s="203"/>
      <c r="AP26" s="203"/>
      <c r="AQ26" s="205"/>
      <c r="AR26" s="436" t="s">
        <v>10</v>
      </c>
      <c r="AS26" s="440"/>
    </row>
    <row r="27" spans="1:45" ht="12.75" customHeight="1">
      <c r="A27" s="108"/>
      <c r="B27" s="217" t="str">
        <f>IF(B$34="","",IF(VLOOKUP(B$34,'団体(男子)データ'!$A$3:$AA$72,7)="","",VLOOKUP(B$34,'団体(男子)データ'!$A$3:$AA$72,7)))</f>
        <v/>
      </c>
      <c r="C27" s="208" t="str">
        <f>IF(C$34="","",IF(VLOOKUP(C$34,'団体(男子)データ'!$A$3:$AA$72,7)="","",VLOOKUP(C$34,'団体(男子)データ'!$A$3:$AA$72,7)))</f>
        <v/>
      </c>
      <c r="D27" s="218" t="str">
        <f>IF(D$34="","",IF(VLOOKUP(D$34,'団体(男子)データ'!$A$3:$AA$72,7)="","",VLOOKUP(D$34,'団体(男子)データ'!$A$3:$AA$72,7)))</f>
        <v/>
      </c>
      <c r="E27" s="218">
        <f>IF(E$34="","",IF(VLOOKUP(E$34,'団体(男子)データ'!$A$3:$AA$72,7)="","",VLOOKUP(E$34,'団体(男子)データ'!$A$3:$AA$72,7)))</f>
        <v>3</v>
      </c>
      <c r="F27" s="218">
        <f>IF(F$34="","",IF(VLOOKUP(F$34,'団体(男子)データ'!$A$3:$AA$72,7)="","",VLOOKUP(F$34,'団体(男子)データ'!$A$3:$AA$72,7)))</f>
        <v>3</v>
      </c>
      <c r="G27" s="218">
        <f>IF(G$34="","",IF(VLOOKUP(G$34,'団体(男子)データ'!$A$3:$AA$72,7)="","",VLOOKUP(G$34,'団体(男子)データ'!$A$3:$AA$72,7)))</f>
        <v>2</v>
      </c>
      <c r="H27" s="208">
        <f>IF(H$34="","",IF(VLOOKUP(H$34,'団体(男子)データ'!$A$3:$AA$72,7)="","",VLOOKUP(H$34,'団体(男子)データ'!$A$3:$AA$72,7)))</f>
        <v>3</v>
      </c>
      <c r="I27" s="218">
        <f>IF(I$34="","",IF(VLOOKUP(I$34,'団体(男子)データ'!$A$3:$AA$72,7)="","",VLOOKUP(I$34,'団体(男子)データ'!$A$3:$AA$72,7)))</f>
        <v>2</v>
      </c>
      <c r="J27" s="208">
        <f>IF(J$34="","",IF(VLOOKUP(J$34,'団体(男子)データ'!$A$3:$AA$72,7)="","",VLOOKUP(J$34,'団体(男子)データ'!$A$3:$AA$72,7)))</f>
        <v>2</v>
      </c>
      <c r="K27" s="218">
        <f>IF(K$34="","",IF(VLOOKUP(K$34,'団体(男子)データ'!$A$3:$AA$72,7)="","",VLOOKUP(K$34,'団体(男子)データ'!$A$3:$AA$72,7)))</f>
        <v>3</v>
      </c>
      <c r="L27" s="218">
        <f>IF(L$34="","",IF(VLOOKUP(L$34,'団体(男子)データ'!$A$3:$AA$72,7)="","",VLOOKUP(L$34,'団体(男子)データ'!$A$3:$AA$72,7)))</f>
        <v>2</v>
      </c>
      <c r="M27" s="218">
        <f>IF(M$34="","",IF(VLOOKUP(M$34,'団体(男子)データ'!$A$3:$AA$72,7)="","",VLOOKUP(M$34,'団体(男子)データ'!$A$3:$AA$72,7)))</f>
        <v>3</v>
      </c>
      <c r="N27" s="218">
        <f>IF(N$34="","",IF(VLOOKUP(N$34,'団体(男子)データ'!$A$3:$AA$72,7)="","",VLOOKUP(N$34,'団体(男子)データ'!$A$3:$AA$72,7)))</f>
        <v>2</v>
      </c>
      <c r="O27" s="209">
        <f>IF(O$34="","",IF(VLOOKUP(O$34,'団体(男子)データ'!$A$3:$AA$72,7)="","",VLOOKUP(O$34,'団体(男子)データ'!$A$3:$AA$72,7)))</f>
        <v>3</v>
      </c>
      <c r="P27" s="217" t="str">
        <f>IF(P$34="","",IF(VLOOKUP(P$34,'団体(男子)データ'!$A$3:$AA$72,7)="","",VLOOKUP(P$34,'団体(男子)データ'!$A$3:$AA$72,7)))</f>
        <v/>
      </c>
      <c r="Q27" s="208" t="str">
        <f>IF(Q$34="","",IF(VLOOKUP(Q$34,'団体(男子)データ'!$A$3:$AA$72,7)="","",VLOOKUP(Q$34,'団体(男子)データ'!$A$3:$AA$72,7)))</f>
        <v/>
      </c>
      <c r="R27" s="218">
        <f>IF(R$34="","",IF(VLOOKUP(R$34,'団体(男子)データ'!$A$3:$AA$72,7)="","",VLOOKUP(R$34,'団体(男子)データ'!$A$3:$AA$72,7)))</f>
        <v>3</v>
      </c>
      <c r="S27" s="218">
        <f>IF(S$34="","",IF(VLOOKUP(S$34,'団体(男子)データ'!$A$3:$AA$72,7)="","",VLOOKUP(S$34,'団体(男子)データ'!$A$3:$AA$72,7)))</f>
        <v>3</v>
      </c>
      <c r="T27" s="218">
        <f>IF(T$34="","",IF(VLOOKUP(T$34,'団体(男子)データ'!$A$3:$AA$72,7)="","",VLOOKUP(T$34,'団体(男子)データ'!$A$3:$AA$72,7)))</f>
        <v>2</v>
      </c>
      <c r="U27" s="218">
        <f>IF(U$34="","",IF(VLOOKUP(U$34,'団体(男子)データ'!$A$3:$AA$72,7)="","",VLOOKUP(U$34,'団体(男子)データ'!$A$3:$AA$72,7)))</f>
        <v>2</v>
      </c>
      <c r="V27" s="208">
        <f>IF(V$34="","",IF(VLOOKUP(V$34,'団体(男子)データ'!$A$3:$AA$72,7)="","",VLOOKUP(V$34,'団体(男子)データ'!$A$3:$AA$72,7)))</f>
        <v>3</v>
      </c>
      <c r="W27" s="218" t="str">
        <f>IF(W$34="","",IF(VLOOKUP(W$34,'団体(男子)データ'!$A$3:$AA$72,7)="","",VLOOKUP(W$34,'団体(男子)データ'!$A$3:$AA$72,7)))</f>
        <v/>
      </c>
      <c r="X27" s="208" t="str">
        <f>IF(X$34="","",IF(VLOOKUP(X$34,'団体(男子)データ'!$A$3:$AA$72,7)="","",VLOOKUP(X$34,'団体(男子)データ'!$A$3:$AA$72,7)))</f>
        <v/>
      </c>
      <c r="Y27" s="218" t="str">
        <f>IF(Y$34="","",IF(VLOOKUP(Y$34,'団体(男子)データ'!$A$3:$AA$72,7)="","",VLOOKUP(Y$34,'団体(男子)データ'!$A$3:$AA$72,7)))</f>
        <v/>
      </c>
      <c r="Z27" s="218">
        <f>IF(Z$34="","",IF(VLOOKUP(Z$34,'団体(男子)データ'!$A$3:$AA$72,7)="","",VLOOKUP(Z$34,'団体(男子)データ'!$A$3:$AA$72,7)))</f>
        <v>3</v>
      </c>
      <c r="AA27" s="218">
        <f>IF(AA$34="","",IF(VLOOKUP(AA$34,'団体(男子)データ'!$A$3:$AA$72,7)="","",VLOOKUP(AA$34,'団体(男子)データ'!$A$3:$AA$72,7)))</f>
        <v>2</v>
      </c>
      <c r="AB27" s="218">
        <f>IF(AB$34="","",IF(VLOOKUP(AB$34,'団体(男子)データ'!$A$3:$AA$72,7)="","",VLOOKUP(AB$34,'団体(男子)データ'!$A$3:$AA$72,7)))</f>
        <v>3</v>
      </c>
      <c r="AC27" s="209">
        <f>IF(AC$34="","",IF(VLOOKUP(AC$34,'団体(男子)データ'!$A$3:$AA$72,7)="","",VLOOKUP(AC$34,'団体(男子)データ'!$A$3:$AA$72,7)))</f>
        <v>3</v>
      </c>
      <c r="AD27" s="217" t="str">
        <f>IF(AD$34="","",IF(VLOOKUP(AD$34,'団体(男子)データ'!$A$3:$AA$72,7)="","",VLOOKUP(AD$34,'団体(男子)データ'!$A$3:$AA$72,7)))</f>
        <v/>
      </c>
      <c r="AE27" s="208" t="str">
        <f>IF(AE$34="","",IF(VLOOKUP(AE$34,'団体(男子)データ'!$A$3:$AA$72,7)="","",VLOOKUP(AE$34,'団体(男子)データ'!$A$3:$AA$72,7)))</f>
        <v/>
      </c>
      <c r="AF27" s="218" t="str">
        <f>IF(AF$34="","",IF(VLOOKUP(AF$34,'団体(男子)データ'!$A$3:$AA$72,7)="","",VLOOKUP(AF$34,'団体(男子)データ'!$A$3:$AA$72,7)))</f>
        <v/>
      </c>
      <c r="AG27" s="218" t="str">
        <f>IF(AG$34="","",IF(VLOOKUP(AG$34,'団体(男子)データ'!$A$3:$AA$72,7)="","",VLOOKUP(AG$34,'団体(男子)データ'!$A$3:$AA$72,7)))</f>
        <v/>
      </c>
      <c r="AH27" s="218">
        <f>IF(AH$34="","",IF(VLOOKUP(AH$34,'団体(男子)データ'!$A$3:$AA$72,7)="","",VLOOKUP(AH$34,'団体(男子)データ'!$A$3:$AA$72,7)))</f>
        <v>2</v>
      </c>
      <c r="AI27" s="218">
        <f>IF(AI$34="","",IF(VLOOKUP(AI$34,'団体(男子)データ'!$A$3:$AA$72,7)="","",VLOOKUP(AI$34,'団体(男子)データ'!$A$3:$AA$72,7)))</f>
        <v>2</v>
      </c>
      <c r="AJ27" s="208">
        <f>IF(AJ$34="","",IF(VLOOKUP(AJ$34,'団体(男子)データ'!$A$3:$AA$72,7)="","",VLOOKUP(AJ$34,'団体(男子)データ'!$A$3:$AA$72,7)))</f>
        <v>3</v>
      </c>
      <c r="AK27" s="218">
        <f>IF(AK$34="","",IF(VLOOKUP(AK$34,'団体(男子)データ'!$A$3:$AA$72,7)="","",VLOOKUP(AK$34,'団体(男子)データ'!$A$3:$AA$72,7)))</f>
        <v>1</v>
      </c>
      <c r="AL27" s="208">
        <f>IF(AL$34="","",IF(VLOOKUP(AL$34,'団体(男子)データ'!$A$3:$AA$72,7)="","",VLOOKUP(AL$34,'団体(男子)データ'!$A$3:$AA$72,7)))</f>
        <v>1</v>
      </c>
      <c r="AM27" s="218">
        <f>IF(AM$34="","",IF(VLOOKUP(AM$34,'団体(男子)データ'!$A$3:$AA$72,7)="","",VLOOKUP(AM$34,'団体(男子)データ'!$A$3:$AA$72,7)))</f>
        <v>3</v>
      </c>
      <c r="AN27" s="218">
        <f>IF(AN$34="","",IF(VLOOKUP(AN$34,'団体(男子)データ'!$A$3:$AA$72,7)="","",VLOOKUP(AN$34,'団体(男子)データ'!$A$3:$AA$72,7)))</f>
        <v>2</v>
      </c>
      <c r="AO27" s="218">
        <f>IF(AO$34="","",IF(VLOOKUP(AO$34,'団体(男子)データ'!$A$3:$AA$72,7)="","",VLOOKUP(AO$34,'団体(男子)データ'!$A$3:$AA$72,7)))</f>
        <v>1</v>
      </c>
      <c r="AP27" s="218">
        <f>IF(AP$34="","",IF(VLOOKUP(AP$34,'団体(男子)データ'!$A$3:$AA$72,7)="","",VLOOKUP(AP$34,'団体(男子)データ'!$A$3:$AA$72,7)))</f>
        <v>3</v>
      </c>
      <c r="AQ27" s="209">
        <f>IF(AQ$34="","",IF(VLOOKUP(AQ$34,'団体(男子)データ'!$A$3:$AA$72,7)="","",VLOOKUP(AQ$34,'団体(男子)データ'!$A$3:$AA$72,7)))</f>
        <v>2</v>
      </c>
      <c r="AR27" s="478" t="s">
        <v>8</v>
      </c>
      <c r="AS27" s="479"/>
    </row>
    <row r="28" spans="1:45" ht="71.25" customHeight="1">
      <c r="A28" s="108"/>
      <c r="B28" s="210" t="str">
        <f>IF(B$34="0","",IF(VLOOKUP(B$34,'団体(男子)データ'!$A$3:$AA$72,6)="","",VLOOKUP(B$34,'団体(男子)データ'!$A$3:$AA$72,6)))</f>
        <v/>
      </c>
      <c r="C28" s="211" t="str">
        <f>IF(C$34="0","",IF(VLOOKUP(C$34,'団体(男子)データ'!$A$3:$AA$72,6)="","",VLOOKUP(C$34,'団体(男子)データ'!$A$3:$AA$72,6)))</f>
        <v/>
      </c>
      <c r="D28" s="212" t="str">
        <f>IF(D$34="0","",IF(VLOOKUP(D$34,'団体(男子)データ'!$A$3:$AA$72,6)="","",VLOOKUP(D$34,'団体(男子)データ'!$A$3:$AA$72,6)))</f>
        <v/>
      </c>
      <c r="E28" s="213" t="str">
        <f>IF(E$34="0","",IF(VLOOKUP(E$34,'団体(男子)データ'!$A$3:$AA$72,6)="","",VLOOKUP(E$34,'団体(男子)データ'!$A$3:$AA$72,6)))</f>
        <v>吉川　蓮</v>
      </c>
      <c r="F28" s="213" t="str">
        <f>IF(F$34="0","",IF(VLOOKUP(F$34,'団体(男子)データ'!$A$3:$AA$72,6)="","",VLOOKUP(F$34,'団体(男子)データ'!$A$3:$AA$72,6)))</f>
        <v>細川　拓真</v>
      </c>
      <c r="G28" s="213" t="str">
        <f>IF(G$34="0","",IF(VLOOKUP(G$34,'団体(男子)データ'!$A$3:$AA$72,6)="","",VLOOKUP(G$34,'団体(男子)データ'!$A$3:$AA$72,6)))</f>
        <v>中村　侑亮</v>
      </c>
      <c r="H28" s="211" t="str">
        <f>IF(H$34="0","",IF(VLOOKUP(H$34,'団体(男子)データ'!$A$3:$AA$72,6)="","",VLOOKUP(H$34,'団体(男子)データ'!$A$3:$AA$72,6)))</f>
        <v>武藤　綾汰</v>
      </c>
      <c r="I28" s="212" t="str">
        <f>IF(I$34="0","",IF(VLOOKUP(I$34,'団体(男子)データ'!$A$3:$AA$72,6)="","",VLOOKUP(I$34,'団体(男子)データ'!$A$3:$AA$72,6)))</f>
        <v>小島　幸太</v>
      </c>
      <c r="J28" s="211" t="str">
        <f>IF(J$34="0","",IF(VLOOKUP(J$34,'団体(男子)データ'!$A$3:$AA$72,6)="","",VLOOKUP(J$34,'団体(男子)データ'!$A$3:$AA$72,6)))</f>
        <v>小笹　廉</v>
      </c>
      <c r="K28" s="212" t="str">
        <f>IF(K$34="0","",IF(VLOOKUP(K$34,'団体(男子)データ'!$A$3:$AA$72,6)="","",VLOOKUP(K$34,'団体(男子)データ'!$A$3:$AA$72,6)))</f>
        <v>白井　大介</v>
      </c>
      <c r="L28" s="213" t="str">
        <f>IF(L$34="0","",IF(VLOOKUP(L$34,'団体(男子)データ'!$A$3:$AA$72,6)="","",VLOOKUP(L$34,'団体(男子)データ'!$A$3:$AA$72,6)))</f>
        <v>小松　恭輔</v>
      </c>
      <c r="M28" s="213" t="str">
        <f>IF(M$34="0","",IF(VLOOKUP(M$34,'団体(男子)データ'!$A$3:$AA$72,6)="","",VLOOKUP(M$34,'団体(男子)データ'!$A$3:$AA$72,6)))</f>
        <v>山田　陸玖</v>
      </c>
      <c r="N28" s="213" t="str">
        <f>IF(N$34="0","",IF(VLOOKUP(N$34,'団体(男子)データ'!$A$3:$AA$72,6)="","",VLOOKUP(N$34,'団体(男子)データ'!$A$3:$AA$72,6)))</f>
        <v>上田　竜聖</v>
      </c>
      <c r="O28" s="214" t="str">
        <f>IF(O$34="0","",IF(VLOOKUP(O$34,'団体(男子)データ'!$A$3:$AA$72,6)="","",VLOOKUP(O$34,'団体(男子)データ'!$A$3:$AA$72,6)))</f>
        <v>大山　侑太</v>
      </c>
      <c r="P28" s="210" t="str">
        <f>IF(P$34="0","",IF(VLOOKUP(P$34,'団体(男子)データ'!$A$3:$AA$72,6)="","",VLOOKUP(P$34,'団体(男子)データ'!$A$3:$AA$72,6)))</f>
        <v/>
      </c>
      <c r="Q28" s="211" t="str">
        <f>IF(Q$34="0","",IF(VLOOKUP(Q$34,'団体(男子)データ'!$A$3:$AA$72,6)="","",VLOOKUP(Q$34,'団体(男子)データ'!$A$3:$AA$72,6)))</f>
        <v/>
      </c>
      <c r="R28" s="212" t="str">
        <f>IF(R$34="0","",IF(VLOOKUP(R$34,'団体(男子)データ'!$A$3:$AA$72,6)="","",VLOOKUP(R$34,'団体(男子)データ'!$A$3:$AA$72,6)))</f>
        <v>山内　大二郎</v>
      </c>
      <c r="S28" s="213" t="str">
        <f>IF(S$34="0","",IF(VLOOKUP(S$34,'団体(男子)データ'!$A$3:$AA$72,6)="","",VLOOKUP(S$34,'団体(男子)データ'!$A$3:$AA$72,6)))</f>
        <v>山内　颯太</v>
      </c>
      <c r="T28" s="213" t="str">
        <f>IF(T$34="0","",IF(VLOOKUP(T$34,'団体(男子)データ'!$A$3:$AA$72,6)="","",VLOOKUP(T$34,'団体(男子)データ'!$A$3:$AA$72,6)))</f>
        <v>佐藤　匠</v>
      </c>
      <c r="U28" s="213" t="str">
        <f>IF(U$34="0","",IF(VLOOKUP(U$34,'団体(男子)データ'!$A$3:$AA$72,6)="","",VLOOKUP(U$34,'団体(男子)データ'!$A$3:$AA$72,6)))</f>
        <v>青山　颯太</v>
      </c>
      <c r="V28" s="211" t="str">
        <f>IF(V$34="0","",IF(VLOOKUP(V$34,'団体(男子)データ'!$A$3:$AA$72,6)="","",VLOOKUP(V$34,'団体(男子)データ'!$A$3:$AA$72,6)))</f>
        <v>浪江　嵩幸</v>
      </c>
      <c r="W28" s="212" t="str">
        <f>IF(W$34="0","",IF(VLOOKUP(W$34,'団体(男子)データ'!$A$3:$AA$72,6)="","",VLOOKUP(W$34,'団体(男子)データ'!$A$3:$AA$72,6)))</f>
        <v/>
      </c>
      <c r="X28" s="211" t="str">
        <f>IF(X$34="0","",IF(VLOOKUP(X$34,'団体(男子)データ'!$A$3:$AA$72,6)="","",VLOOKUP(X$34,'団体(男子)データ'!$A$3:$AA$72,6)))</f>
        <v/>
      </c>
      <c r="Y28" s="212" t="str">
        <f>IF(Y$34="0","",IF(VLOOKUP(Y$34,'団体(男子)データ'!$A$3:$AA$72,6)="","",VLOOKUP(Y$34,'団体(男子)データ'!$A$3:$AA$72,6)))</f>
        <v/>
      </c>
      <c r="Z28" s="213" t="str">
        <f>IF(Z$34="0","",IF(VLOOKUP(Z$34,'団体(男子)データ'!$A$3:$AA$72,6)="","",VLOOKUP(Z$34,'団体(男子)データ'!$A$3:$AA$72,6)))</f>
        <v>鈴木　空</v>
      </c>
      <c r="AA28" s="213" t="str">
        <f>IF(AA$34="0","",IF(VLOOKUP(AA$34,'団体(男子)データ'!$A$3:$AA$72,6)="","",VLOOKUP(AA$34,'団体(男子)データ'!$A$3:$AA$72,6)))</f>
        <v>星　悠利</v>
      </c>
      <c r="AB28" s="213" t="str">
        <f>IF(AB$34="0","",IF(VLOOKUP(AB$34,'団体(男子)データ'!$A$3:$AA$72,6)="","",VLOOKUP(AB$34,'団体(男子)データ'!$A$3:$AA$72,6)))</f>
        <v>蓬田　光</v>
      </c>
      <c r="AC28" s="214" t="str">
        <f>IF(AC$34="0","",IF(VLOOKUP(AC$34,'団体(男子)データ'!$A$3:$AA$72,6)="","",VLOOKUP(AC$34,'団体(男子)データ'!$A$3:$AA$72,6)))</f>
        <v>平田　拓也</v>
      </c>
      <c r="AD28" s="210" t="str">
        <f>IF(AD$34="0","",IF(VLOOKUP(AD$34,'団体(男子)データ'!$A$3:$AA$72,6)="","",VLOOKUP(AD$34,'団体(男子)データ'!$A$3:$AA$72,6)))</f>
        <v/>
      </c>
      <c r="AE28" s="211" t="str">
        <f>IF(AE$34="0","",IF(VLOOKUP(AE$34,'団体(男子)データ'!$A$3:$AA$72,6)="","",VLOOKUP(AE$34,'団体(男子)データ'!$A$3:$AA$72,6)))</f>
        <v/>
      </c>
      <c r="AF28" s="212" t="str">
        <f>IF(AF$34="0","",IF(VLOOKUP(AF$34,'団体(男子)データ'!$A$3:$AA$72,6)="","",VLOOKUP(AF$34,'団体(男子)データ'!$A$3:$AA$72,6)))</f>
        <v/>
      </c>
      <c r="AG28" s="213" t="str">
        <f>IF(AG$34="0","",IF(VLOOKUP(AG$34,'団体(男子)データ'!$A$3:$AA$72,6)="","",VLOOKUP(AG$34,'団体(男子)データ'!$A$3:$AA$72,6)))</f>
        <v/>
      </c>
      <c r="AH28" s="213" t="str">
        <f>IF(AH$34="0","",IF(VLOOKUP(AH$34,'団体(男子)データ'!$A$3:$AA$72,6)="","",VLOOKUP(AH$34,'団体(男子)データ'!$A$3:$AA$72,6)))</f>
        <v>前多　淳夢</v>
      </c>
      <c r="AI28" s="213" t="str">
        <f>IF(AI$34="0","",IF(VLOOKUP(AI$34,'団体(男子)データ'!$A$3:$AA$72,6)="","",VLOOKUP(AI$34,'団体(男子)データ'!$A$3:$AA$72,6)))</f>
        <v>貝森　大和</v>
      </c>
      <c r="AJ28" s="211" t="str">
        <f>IF(AJ$34="0","",IF(VLOOKUP(AJ$34,'団体(男子)データ'!$A$3:$AA$72,6)="","",VLOOKUP(AJ$34,'団体(男子)データ'!$A$3:$AA$72,6)))</f>
        <v>青木　虹佑</v>
      </c>
      <c r="AK28" s="212" t="str">
        <f>IF(AK$34="0","",IF(VLOOKUP(AK$34,'団体(男子)データ'!$A$3:$AA$72,6)="","",VLOOKUP(AK$34,'団体(男子)データ'!$A$3:$AA$72,6)))</f>
        <v>財津　広太</v>
      </c>
      <c r="AL28" s="211" t="str">
        <f>IF(AL$34="0","",IF(VLOOKUP(AL$34,'団体(男子)データ'!$A$3:$AA$72,6)="","",VLOOKUP(AL$34,'団体(男子)データ'!$A$3:$AA$72,6)))</f>
        <v>高田　晴規</v>
      </c>
      <c r="AM28" s="212" t="str">
        <f>IF(AM$34="0","",IF(VLOOKUP(AM$34,'団体(男子)データ'!$A$3:$AA$72,6)="","",VLOOKUP(AM$34,'団体(男子)データ'!$A$3:$AA$72,6)))</f>
        <v>松岡　雅也</v>
      </c>
      <c r="AN28" s="213" t="str">
        <f>IF(AN$34="0","",IF(VLOOKUP(AN$34,'団体(男子)データ'!$A$3:$AA$72,6)="","",VLOOKUP(AN$34,'団体(男子)データ'!$A$3:$AA$72,6)))</f>
        <v>伊藤　和馬</v>
      </c>
      <c r="AO28" s="213" t="str">
        <f>IF(AO$34="0","",IF(VLOOKUP(AO$34,'団体(男子)データ'!$A$3:$AA$72,6)="","",VLOOKUP(AO$34,'団体(男子)データ'!$A$3:$AA$72,6)))</f>
        <v>竹田　悠人</v>
      </c>
      <c r="AP28" s="213" t="str">
        <f>IF(AP$34="0","",IF(VLOOKUP(AP$34,'団体(男子)データ'!$A$3:$AA$72,6)="","",VLOOKUP(AP$34,'団体(男子)データ'!$A$3:$AA$72,6)))</f>
        <v>石山　秀斗</v>
      </c>
      <c r="AQ28" s="214" t="str">
        <f>IF(AQ$34="0","",IF(VLOOKUP(AQ$34,'団体(男子)データ'!$A$3:$AA$72,6)="","",VLOOKUP(AQ$34,'団体(男子)データ'!$A$3:$AA$72,6)))</f>
        <v>和田　愛大</v>
      </c>
      <c r="AR28" s="453" t="s">
        <v>5</v>
      </c>
      <c r="AS28" s="454"/>
    </row>
    <row r="29" spans="1:45" ht="12.75" customHeight="1">
      <c r="A29" s="108"/>
      <c r="B29" s="215">
        <v>7</v>
      </c>
      <c r="C29" s="141">
        <v>6</v>
      </c>
      <c r="D29" s="140">
        <v>5</v>
      </c>
      <c r="E29" s="138">
        <v>4</v>
      </c>
      <c r="F29" s="138">
        <v>3</v>
      </c>
      <c r="G29" s="138">
        <v>2</v>
      </c>
      <c r="H29" s="141">
        <v>1</v>
      </c>
      <c r="I29" s="140">
        <v>7</v>
      </c>
      <c r="J29" s="141">
        <v>6</v>
      </c>
      <c r="K29" s="140">
        <v>5</v>
      </c>
      <c r="L29" s="138">
        <v>4</v>
      </c>
      <c r="M29" s="138">
        <v>3</v>
      </c>
      <c r="N29" s="138">
        <v>2</v>
      </c>
      <c r="O29" s="216">
        <v>1</v>
      </c>
      <c r="P29" s="215">
        <v>7</v>
      </c>
      <c r="Q29" s="141">
        <v>6</v>
      </c>
      <c r="R29" s="140">
        <v>5</v>
      </c>
      <c r="S29" s="138">
        <v>4</v>
      </c>
      <c r="T29" s="138">
        <v>3</v>
      </c>
      <c r="U29" s="138">
        <v>2</v>
      </c>
      <c r="V29" s="141">
        <v>1</v>
      </c>
      <c r="W29" s="140">
        <v>7</v>
      </c>
      <c r="X29" s="141">
        <v>6</v>
      </c>
      <c r="Y29" s="140">
        <v>5</v>
      </c>
      <c r="Z29" s="138">
        <v>4</v>
      </c>
      <c r="AA29" s="138">
        <v>3</v>
      </c>
      <c r="AB29" s="138">
        <v>2</v>
      </c>
      <c r="AC29" s="216">
        <v>1</v>
      </c>
      <c r="AD29" s="215">
        <v>7</v>
      </c>
      <c r="AE29" s="141">
        <v>6</v>
      </c>
      <c r="AF29" s="140">
        <v>5</v>
      </c>
      <c r="AG29" s="138">
        <v>4</v>
      </c>
      <c r="AH29" s="138">
        <v>3</v>
      </c>
      <c r="AI29" s="138">
        <v>2</v>
      </c>
      <c r="AJ29" s="141">
        <v>1</v>
      </c>
      <c r="AK29" s="140">
        <v>7</v>
      </c>
      <c r="AL29" s="141">
        <v>6</v>
      </c>
      <c r="AM29" s="140">
        <v>5</v>
      </c>
      <c r="AN29" s="138">
        <v>4</v>
      </c>
      <c r="AO29" s="138">
        <v>3</v>
      </c>
      <c r="AP29" s="138">
        <v>2</v>
      </c>
      <c r="AQ29" s="216">
        <v>1</v>
      </c>
      <c r="AR29" s="436" t="s">
        <v>4</v>
      </c>
      <c r="AS29" s="440"/>
    </row>
    <row r="30" spans="1:45" ht="12.75" customHeight="1">
      <c r="A30" s="108"/>
      <c r="B30" s="455" t="str">
        <f>IF(H$34="","",IF(VLOOKUP(H$34,'団体(男子)データ'!$A$3:$AA$72,4)="","",VLOOKUP(H$34,'団体(男子)データ'!$A$3:$AA$72,4)))</f>
        <v>鈴　木　　　真</v>
      </c>
      <c r="C30" s="480"/>
      <c r="D30" s="480"/>
      <c r="E30" s="480"/>
      <c r="F30" s="480"/>
      <c r="G30" s="480"/>
      <c r="H30" s="480"/>
      <c r="I30" s="480" t="str">
        <f>IF(O$34="","",IF(VLOOKUP(O$34,'団体(男子)データ'!$A$3:$AA$72,4)="","",VLOOKUP(O$34,'団体(男子)データ'!$A$3:$AA$72,4)))</f>
        <v>林　　　純　司</v>
      </c>
      <c r="J30" s="480"/>
      <c r="K30" s="480"/>
      <c r="L30" s="480"/>
      <c r="M30" s="480"/>
      <c r="N30" s="480"/>
      <c r="O30" s="440"/>
      <c r="P30" s="455" t="str">
        <f>IF(V$34="","",IF(VLOOKUP(V$34,'団体(男子)データ'!$A$3:$AA$72,4)="","",VLOOKUP(V$34,'団体(男子)データ'!$A$3:$AA$72,4)))</f>
        <v>皆　川　亜希子</v>
      </c>
      <c r="Q30" s="480"/>
      <c r="R30" s="480"/>
      <c r="S30" s="480"/>
      <c r="T30" s="480"/>
      <c r="U30" s="480"/>
      <c r="V30" s="480"/>
      <c r="W30" s="480" t="str">
        <f>IF(AC$34="","",IF(VLOOKUP(AC$34,'団体(男子)データ'!$A$3:$AA$72,4)="","",VLOOKUP(AC$34,'団体(男子)データ'!$A$3:$AA$72,4)))</f>
        <v>細　木　悠太郞</v>
      </c>
      <c r="X30" s="480"/>
      <c r="Y30" s="480"/>
      <c r="Z30" s="480"/>
      <c r="AA30" s="480"/>
      <c r="AB30" s="480"/>
      <c r="AC30" s="440"/>
      <c r="AD30" s="455" t="str">
        <f>IF(AJ$34="","",IF(VLOOKUP(AJ$34,'団体(男子)データ'!$A$3:$AA$72,4)="","",VLOOKUP(AJ$34,'団体(男子)データ'!$A$3:$AA$72,4)))</f>
        <v>山　内　友　人</v>
      </c>
      <c r="AE30" s="480"/>
      <c r="AF30" s="480"/>
      <c r="AG30" s="480"/>
      <c r="AH30" s="480"/>
      <c r="AI30" s="480"/>
      <c r="AJ30" s="480"/>
      <c r="AK30" s="480" t="str">
        <f>IF(AQ$34="","",IF(VLOOKUP(AQ$34,'団体(男子)データ'!$A$3:$AA$72,4)="","",VLOOKUP(AQ$34,'団体(男子)データ'!$A$3:$AA$72,4)))</f>
        <v>箭　内　美　將</v>
      </c>
      <c r="AL30" s="480"/>
      <c r="AM30" s="480"/>
      <c r="AN30" s="480"/>
      <c r="AO30" s="480"/>
      <c r="AP30" s="480"/>
      <c r="AQ30" s="440"/>
      <c r="AR30" s="436" t="s">
        <v>9</v>
      </c>
      <c r="AS30" s="440"/>
    </row>
    <row r="31" spans="1:45" ht="12.75" customHeight="1">
      <c r="A31" s="108"/>
      <c r="B31" s="455" t="str">
        <f>IF(H$34="","",IF(VLOOKUP(H$34,'団体(男子)データ'!$A$3:$AA$72,3)="","",VLOOKUP(H$34,'団体(男子)データ'!$A$3:$AA$72,3)))</f>
        <v>帯広南商業高校</v>
      </c>
      <c r="C31" s="480"/>
      <c r="D31" s="480"/>
      <c r="E31" s="480"/>
      <c r="F31" s="480"/>
      <c r="G31" s="480"/>
      <c r="H31" s="480"/>
      <c r="I31" s="480" t="str">
        <f>IF(O$34="","",IF(VLOOKUP(O$34,'団体(男子)データ'!$A$3:$AA$72,3)="","",VLOOKUP(O$34,'団体(男子)データ'!$A$3:$AA$72,3)))</f>
        <v>足寄高校</v>
      </c>
      <c r="J31" s="480"/>
      <c r="K31" s="480"/>
      <c r="L31" s="480"/>
      <c r="M31" s="480"/>
      <c r="N31" s="480"/>
      <c r="O31" s="440"/>
      <c r="P31" s="455" t="str">
        <f>IF(V$34="","",IF(VLOOKUP(V$34,'団体(男子)データ'!$A$3:$AA$72,3)="","",VLOOKUP(V$34,'団体(男子)データ'!$A$3:$AA$72,3)))</f>
        <v>帯広緑陽高校</v>
      </c>
      <c r="Q31" s="480"/>
      <c r="R31" s="480"/>
      <c r="S31" s="480"/>
      <c r="T31" s="480"/>
      <c r="U31" s="480"/>
      <c r="V31" s="480"/>
      <c r="W31" s="480" t="str">
        <f>IF(AC$34="","",IF(VLOOKUP(AC$34,'団体(男子)データ'!$A$3:$AA$72,3)="","",VLOOKUP(AC$34,'団体(男子)データ'!$A$3:$AA$72,3)))</f>
        <v>清水高校</v>
      </c>
      <c r="X31" s="480"/>
      <c r="Y31" s="480"/>
      <c r="Z31" s="480"/>
      <c r="AA31" s="480"/>
      <c r="AB31" s="480"/>
      <c r="AC31" s="440"/>
      <c r="AD31" s="455" t="str">
        <f>IF(AJ$34="","",IF(VLOOKUP(AJ$34,'団体(男子)データ'!$A$3:$AA$72,3)="","",VLOOKUP(AJ$34,'団体(男子)データ'!$A$3:$AA$72,3)))</f>
        <v>池田高校</v>
      </c>
      <c r="AE31" s="480"/>
      <c r="AF31" s="480"/>
      <c r="AG31" s="480"/>
      <c r="AH31" s="480"/>
      <c r="AI31" s="480"/>
      <c r="AJ31" s="480"/>
      <c r="AK31" s="480" t="str">
        <f>IF(AQ$34="","",IF(VLOOKUP(AQ$34,'団体(男子)データ'!$A$3:$AA$72,3)="","",VLOOKUP(AQ$34,'団体(男子)データ'!$A$3:$AA$72,3)))</f>
        <v>帯広大谷高校</v>
      </c>
      <c r="AL31" s="480"/>
      <c r="AM31" s="480"/>
      <c r="AN31" s="480"/>
      <c r="AO31" s="480"/>
      <c r="AP31" s="480"/>
      <c r="AQ31" s="440"/>
      <c r="AR31" s="436" t="s">
        <v>3</v>
      </c>
      <c r="AS31" s="440"/>
    </row>
    <row r="32" spans="1:45" ht="12.75" customHeight="1">
      <c r="A32" s="108"/>
      <c r="B32" s="483">
        <v>6</v>
      </c>
      <c r="C32" s="484"/>
      <c r="D32" s="484"/>
      <c r="E32" s="484"/>
      <c r="F32" s="484"/>
      <c r="G32" s="484"/>
      <c r="H32" s="484"/>
      <c r="I32" s="485">
        <v>5</v>
      </c>
      <c r="J32" s="484"/>
      <c r="K32" s="484"/>
      <c r="L32" s="484"/>
      <c r="M32" s="484"/>
      <c r="N32" s="484"/>
      <c r="O32" s="486"/>
      <c r="P32" s="455">
        <v>4</v>
      </c>
      <c r="Q32" s="480"/>
      <c r="R32" s="480"/>
      <c r="S32" s="480"/>
      <c r="T32" s="480"/>
      <c r="U32" s="480"/>
      <c r="V32" s="480"/>
      <c r="W32" s="436">
        <v>3</v>
      </c>
      <c r="X32" s="480"/>
      <c r="Y32" s="480"/>
      <c r="Z32" s="480"/>
      <c r="AA32" s="480"/>
      <c r="AB32" s="480"/>
      <c r="AC32" s="440"/>
      <c r="AD32" s="455">
        <v>2</v>
      </c>
      <c r="AE32" s="480"/>
      <c r="AF32" s="480"/>
      <c r="AG32" s="480"/>
      <c r="AH32" s="480"/>
      <c r="AI32" s="480"/>
      <c r="AJ32" s="480"/>
      <c r="AK32" s="436">
        <v>1</v>
      </c>
      <c r="AL32" s="480"/>
      <c r="AM32" s="480"/>
      <c r="AN32" s="480"/>
      <c r="AO32" s="480"/>
      <c r="AP32" s="480"/>
      <c r="AQ32" s="440"/>
      <c r="AR32" s="436" t="s">
        <v>1</v>
      </c>
      <c r="AS32" s="440"/>
    </row>
    <row r="33" spans="1:45" ht="12.75" customHeight="1" thickBot="1">
      <c r="A33" s="108"/>
      <c r="B33" s="450">
        <v>3</v>
      </c>
      <c r="C33" s="451"/>
      <c r="D33" s="451"/>
      <c r="E33" s="451"/>
      <c r="F33" s="451"/>
      <c r="G33" s="451"/>
      <c r="H33" s="451"/>
      <c r="I33" s="451"/>
      <c r="J33" s="451"/>
      <c r="K33" s="451"/>
      <c r="L33" s="451"/>
      <c r="M33" s="451"/>
      <c r="N33" s="451"/>
      <c r="O33" s="452"/>
      <c r="P33" s="450">
        <v>2</v>
      </c>
      <c r="Q33" s="451"/>
      <c r="R33" s="451"/>
      <c r="S33" s="451"/>
      <c r="T33" s="451"/>
      <c r="U33" s="451"/>
      <c r="V33" s="451"/>
      <c r="W33" s="451"/>
      <c r="X33" s="451"/>
      <c r="Y33" s="451"/>
      <c r="Z33" s="451"/>
      <c r="AA33" s="451"/>
      <c r="AB33" s="451"/>
      <c r="AC33" s="452"/>
      <c r="AD33" s="450">
        <v>1</v>
      </c>
      <c r="AE33" s="451"/>
      <c r="AF33" s="451"/>
      <c r="AG33" s="451"/>
      <c r="AH33" s="451"/>
      <c r="AI33" s="451"/>
      <c r="AJ33" s="451"/>
      <c r="AK33" s="451"/>
      <c r="AL33" s="451"/>
      <c r="AM33" s="451"/>
      <c r="AN33" s="451"/>
      <c r="AO33" s="451"/>
      <c r="AP33" s="451"/>
      <c r="AQ33" s="452"/>
      <c r="AR33" s="481" t="s">
        <v>223</v>
      </c>
      <c r="AS33" s="482"/>
    </row>
    <row r="34" spans="1:45" ht="12.75" customHeight="1">
      <c r="B34" s="3">
        <v>42</v>
      </c>
      <c r="C34" s="3">
        <v>41</v>
      </c>
      <c r="D34" s="3">
        <v>40</v>
      </c>
      <c r="E34" s="3">
        <v>39</v>
      </c>
      <c r="F34" s="3">
        <v>38</v>
      </c>
      <c r="G34" s="3">
        <v>37</v>
      </c>
      <c r="H34" s="3">
        <v>36</v>
      </c>
      <c r="I34" s="3">
        <v>35</v>
      </c>
      <c r="J34" s="3">
        <v>34</v>
      </c>
      <c r="K34" s="3">
        <v>33</v>
      </c>
      <c r="L34" s="3">
        <v>32</v>
      </c>
      <c r="M34" s="3">
        <v>31</v>
      </c>
      <c r="N34" s="3">
        <v>30</v>
      </c>
      <c r="O34" s="3">
        <v>29</v>
      </c>
      <c r="P34" s="3">
        <v>28</v>
      </c>
      <c r="Q34" s="3">
        <v>27</v>
      </c>
      <c r="R34" s="3">
        <v>26</v>
      </c>
      <c r="S34" s="3">
        <v>25</v>
      </c>
      <c r="T34" s="3">
        <v>24</v>
      </c>
      <c r="U34" s="3">
        <v>23</v>
      </c>
      <c r="V34" s="3">
        <v>22</v>
      </c>
      <c r="W34" s="3">
        <v>21</v>
      </c>
      <c r="X34" s="3">
        <v>20</v>
      </c>
      <c r="Y34" s="3">
        <v>19</v>
      </c>
      <c r="Z34" s="3">
        <v>18</v>
      </c>
      <c r="AA34" s="3">
        <v>17</v>
      </c>
      <c r="AB34" s="3">
        <v>16</v>
      </c>
      <c r="AC34" s="3">
        <v>15</v>
      </c>
      <c r="AD34" s="3">
        <v>14</v>
      </c>
      <c r="AE34" s="3">
        <v>13</v>
      </c>
      <c r="AF34" s="3">
        <v>12</v>
      </c>
      <c r="AG34" s="3">
        <v>11</v>
      </c>
      <c r="AH34" s="3">
        <v>10</v>
      </c>
      <c r="AI34" s="3">
        <v>9</v>
      </c>
      <c r="AJ34" s="3">
        <v>8</v>
      </c>
      <c r="AK34" s="3">
        <v>7</v>
      </c>
      <c r="AL34" s="3">
        <v>6</v>
      </c>
      <c r="AM34" s="3">
        <v>5</v>
      </c>
      <c r="AN34" s="3">
        <v>4</v>
      </c>
      <c r="AO34" s="3">
        <v>3</v>
      </c>
      <c r="AP34" s="3">
        <v>2</v>
      </c>
      <c r="AQ34" s="3">
        <v>1</v>
      </c>
    </row>
    <row r="35" spans="1:45" ht="18" customHeight="1"/>
    <row r="63" spans="2:43" ht="12.75" customHeight="1">
      <c r="B63" s="3" ph="1"/>
      <c r="C63" s="3" ph="1"/>
      <c r="D63" s="3" ph="1"/>
      <c r="E63" s="3" ph="1"/>
      <c r="F63" s="3" ph="1"/>
      <c r="G63" s="3" ph="1"/>
      <c r="H63" s="3" ph="1"/>
      <c r="I63" s="3" ph="1"/>
      <c r="J63" s="3" ph="1"/>
      <c r="K63" s="3" ph="1"/>
      <c r="L63" s="3" ph="1"/>
      <c r="M63" s="3" ph="1"/>
      <c r="N63" s="3" ph="1"/>
      <c r="O63" s="3" ph="1"/>
      <c r="P63" s="3" ph="1"/>
      <c r="Q63" s="3" ph="1"/>
      <c r="R63" s="3" ph="1"/>
      <c r="S63" s="3" ph="1"/>
      <c r="T63" s="3" ph="1"/>
      <c r="U63" s="3" ph="1"/>
      <c r="V63" s="3" ph="1"/>
      <c r="W63" s="3" ph="1"/>
      <c r="X63" s="3" ph="1"/>
      <c r="Y63" s="3" ph="1"/>
      <c r="Z63" s="3" ph="1"/>
      <c r="AA63" s="3" ph="1"/>
      <c r="AB63" s="3" ph="1"/>
      <c r="AC63" s="3" ph="1"/>
      <c r="AD63" s="3" ph="1"/>
      <c r="AE63" s="3" ph="1"/>
      <c r="AF63" s="3" ph="1"/>
      <c r="AG63" s="3" ph="1"/>
      <c r="AH63" s="3" ph="1"/>
      <c r="AI63" s="3" ph="1"/>
      <c r="AJ63" s="3" ph="1"/>
      <c r="AK63" s="3" ph="1"/>
      <c r="AL63" s="3" ph="1"/>
      <c r="AM63" s="3" ph="1"/>
      <c r="AN63" s="3" ph="1"/>
      <c r="AO63" s="3" ph="1"/>
      <c r="AP63" s="3" ph="1"/>
      <c r="AQ63" s="3" ph="1"/>
    </row>
  </sheetData>
  <mergeCells count="93">
    <mergeCell ref="B33:O33"/>
    <mergeCell ref="P33:AC33"/>
    <mergeCell ref="AD33:AQ33"/>
    <mergeCell ref="AR33:AS33"/>
    <mergeCell ref="AR31:AS31"/>
    <mergeCell ref="B32:H32"/>
    <mergeCell ref="I32:O32"/>
    <mergeCell ref="P32:V32"/>
    <mergeCell ref="W32:AC32"/>
    <mergeCell ref="AD32:AJ32"/>
    <mergeCell ref="AK32:AQ32"/>
    <mergeCell ref="AR32:AS32"/>
    <mergeCell ref="B31:H31"/>
    <mergeCell ref="I31:O31"/>
    <mergeCell ref="P31:V31"/>
    <mergeCell ref="W31:AC31"/>
    <mergeCell ref="AD31:AJ31"/>
    <mergeCell ref="AK31:AQ31"/>
    <mergeCell ref="AR27:AS27"/>
    <mergeCell ref="AR28:AS28"/>
    <mergeCell ref="AR29:AS29"/>
    <mergeCell ref="AK30:AQ30"/>
    <mergeCell ref="AR30:AS30"/>
    <mergeCell ref="B30:H30"/>
    <mergeCell ref="I30:O30"/>
    <mergeCell ref="P30:V30"/>
    <mergeCell ref="W30:AC30"/>
    <mergeCell ref="AD30:AJ30"/>
    <mergeCell ref="AR21:AS21"/>
    <mergeCell ref="AS22:AS25"/>
    <mergeCell ref="B26:C26"/>
    <mergeCell ref="I26:J26"/>
    <mergeCell ref="P26:Q26"/>
    <mergeCell ref="W26:X26"/>
    <mergeCell ref="AD26:AE26"/>
    <mergeCell ref="AK26:AL26"/>
    <mergeCell ref="AR26:AS26"/>
    <mergeCell ref="B21:C25"/>
    <mergeCell ref="I21:J25"/>
    <mergeCell ref="P21:Q25"/>
    <mergeCell ref="W21:X25"/>
    <mergeCell ref="AD21:AE25"/>
    <mergeCell ref="AK21:AL25"/>
    <mergeCell ref="AR15:AS15"/>
    <mergeCell ref="AS16:AS19"/>
    <mergeCell ref="B20:C20"/>
    <mergeCell ref="I20:J20"/>
    <mergeCell ref="P20:Q20"/>
    <mergeCell ref="W20:X20"/>
    <mergeCell ref="AD20:AE20"/>
    <mergeCell ref="AK20:AL20"/>
    <mergeCell ref="AR20:AS20"/>
    <mergeCell ref="B15:C19"/>
    <mergeCell ref="I15:J19"/>
    <mergeCell ref="P15:Q19"/>
    <mergeCell ref="W15:X19"/>
    <mergeCell ref="AD15:AE19"/>
    <mergeCell ref="AK15:AL19"/>
    <mergeCell ref="AR9:AS9"/>
    <mergeCell ref="AS10:AS13"/>
    <mergeCell ref="B14:C14"/>
    <mergeCell ref="I14:J14"/>
    <mergeCell ref="P14:Q14"/>
    <mergeCell ref="W14:X14"/>
    <mergeCell ref="AD14:AE14"/>
    <mergeCell ref="AK14:AL14"/>
    <mergeCell ref="AR14:AS14"/>
    <mergeCell ref="P8:Q8"/>
    <mergeCell ref="W8:X8"/>
    <mergeCell ref="AD8:AE8"/>
    <mergeCell ref="AK8:AL8"/>
    <mergeCell ref="B9:C13"/>
    <mergeCell ref="I9:J13"/>
    <mergeCell ref="P9:Q13"/>
    <mergeCell ref="W9:X13"/>
    <mergeCell ref="AD9:AE13"/>
    <mergeCell ref="AK9:AL13"/>
    <mergeCell ref="AR3:AS3"/>
    <mergeCell ref="B4:C7"/>
    <mergeCell ref="I4:J7"/>
    <mergeCell ref="P4:Q7"/>
    <mergeCell ref="W4:X7"/>
    <mergeCell ref="AD4:AE7"/>
    <mergeCell ref="AK4:AL7"/>
    <mergeCell ref="AR4:AS8"/>
    <mergeCell ref="B8:C8"/>
    <mergeCell ref="I8:J8"/>
    <mergeCell ref="B3:H3"/>
    <mergeCell ref="I3:O3"/>
    <mergeCell ref="P3:V3"/>
    <mergeCell ref="W3:AC3"/>
    <mergeCell ref="AD3:AJ3"/>
    <mergeCell ref="AK3:AQ3"/>
  </mergeCells>
  <phoneticPr fontId="1"/>
  <dataValidations count="1">
    <dataValidation type="list" allowBlank="1" showInputMessage="1" showErrorMessage="1" sqref="K22:O25 D4:H8 D10:H13 D16:H19 D22:H25 Y4:AC8 AF4:AJ8 AM4:AQ8 K10:O13 R10:V13 Y10:AC13 AF10:AJ13 AM10:AQ13 AM16:AQ19 AF16:AJ19 K4:O8 Y16:AC19 R16:V19 K16:O19 AM22:AQ25 AF22:AJ25 R4:V8 Y22:AC25 R22:V25">
      <formula1>"○,×"</formula1>
    </dataValidation>
  </dataValidations>
  <printOptions horizontalCentered="1" verticalCentered="1"/>
  <pageMargins left="0.59055118110236227" right="0.59055118110236227" top="0.78740157480314965" bottom="0.78740157480314965" header="0.31496062992125984" footer="0.31496062992125984"/>
  <pageSetup paperSize="9" scale="99" orientation="landscape" r:id="rId1"/>
  <headerFooter>
    <oddHeader xml:space="preserve">&amp;R&amp;"ＭＳ 明朝,標準"&amp;9 </oddHeader>
    <oddFooter>&amp;C１３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3"/>
  <sheetViews>
    <sheetView showGridLines="0" topLeftCell="D4" zoomScaleNormal="100" zoomScaleSheetLayoutView="90" workbookViewId="0">
      <selection activeCell="AR3" sqref="AR3:AS3"/>
    </sheetView>
  </sheetViews>
  <sheetFormatPr defaultRowHeight="12.75" customHeight="1"/>
  <cols>
    <col min="1" max="1" width="5.140625" style="3" customWidth="1"/>
    <col min="2" max="45" width="3.140625" style="3" customWidth="1"/>
    <col min="46" max="53" width="9.140625" style="3"/>
    <col min="54" max="54" width="9" style="3" customWidth="1"/>
    <col min="55" max="16384" width="9.140625" style="3"/>
  </cols>
  <sheetData>
    <row r="1" spans="1:48" ht="17.25">
      <c r="A1" s="17" t="s">
        <v>259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</row>
    <row r="2" spans="1:48" ht="12.75" customHeight="1" thickBo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</row>
    <row r="3" spans="1:48" ht="24.75" customHeight="1">
      <c r="A3" s="108"/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9"/>
      <c r="P3" s="476" t="str">
        <f>IF('団体(男子)データ'!I67="","",'団体(男子)データ'!I67)</f>
        <v/>
      </c>
      <c r="Q3" s="474"/>
      <c r="R3" s="474"/>
      <c r="S3" s="474"/>
      <c r="T3" s="474"/>
      <c r="U3" s="474"/>
      <c r="V3" s="474"/>
      <c r="W3" s="474">
        <f>IF('団体(男子)データ'!I60="","",'団体(男子)データ'!I60)</f>
        <v>9</v>
      </c>
      <c r="X3" s="474"/>
      <c r="Y3" s="474"/>
      <c r="Z3" s="474"/>
      <c r="AA3" s="474"/>
      <c r="AB3" s="474"/>
      <c r="AC3" s="477"/>
      <c r="AD3" s="473">
        <f>IF('団体(男子)データ'!I53="","",'団体(男子)データ'!I53)</f>
        <v>8</v>
      </c>
      <c r="AE3" s="474"/>
      <c r="AF3" s="474"/>
      <c r="AG3" s="474"/>
      <c r="AH3" s="474"/>
      <c r="AI3" s="474"/>
      <c r="AJ3" s="474"/>
      <c r="AK3" s="474">
        <f>IF('団体(男子)データ'!I46="","",'団体(男子)データ'!I46)</f>
        <v>7</v>
      </c>
      <c r="AL3" s="474"/>
      <c r="AM3" s="474"/>
      <c r="AN3" s="474"/>
      <c r="AO3" s="474"/>
      <c r="AP3" s="474"/>
      <c r="AQ3" s="475"/>
      <c r="AR3" s="463" t="s">
        <v>2</v>
      </c>
      <c r="AS3" s="464"/>
    </row>
    <row r="4" spans="1:48" ht="12.75" customHeight="1">
      <c r="A4" s="108"/>
      <c r="B4" s="487"/>
      <c r="C4" s="487"/>
      <c r="D4" s="188"/>
      <c r="E4" s="188"/>
      <c r="F4" s="188"/>
      <c r="G4" s="188"/>
      <c r="H4" s="188"/>
      <c r="I4" s="487"/>
      <c r="J4" s="487"/>
      <c r="K4" s="188"/>
      <c r="L4" s="188"/>
      <c r="M4" s="188"/>
      <c r="N4" s="188"/>
      <c r="O4" s="219"/>
      <c r="P4" s="469" t="str">
        <f>IF(V25="","",COUNTIF(R10:V25,"○"))</f>
        <v/>
      </c>
      <c r="Q4" s="466"/>
      <c r="R4" s="189"/>
      <c r="S4" s="117"/>
      <c r="T4" s="117"/>
      <c r="U4" s="117"/>
      <c r="V4" s="120"/>
      <c r="W4" s="466">
        <f>IF(AC25="","",COUNTIF(Y10:AC25,"○"))</f>
        <v>1</v>
      </c>
      <c r="X4" s="466"/>
      <c r="Y4" s="189"/>
      <c r="Z4" s="117"/>
      <c r="AA4" s="117"/>
      <c r="AB4" s="117"/>
      <c r="AC4" s="185"/>
      <c r="AD4" s="465">
        <f>IF(AJ25="","",COUNTIF(AF10:AJ25,"○"))</f>
        <v>2</v>
      </c>
      <c r="AE4" s="466"/>
      <c r="AF4" s="189"/>
      <c r="AG4" s="117"/>
      <c r="AH4" s="117"/>
      <c r="AI4" s="117"/>
      <c r="AJ4" s="190"/>
      <c r="AK4" s="466">
        <f>IF(AQ25="","",COUNTIF(AM10:AQ25,"○"))</f>
        <v>3</v>
      </c>
      <c r="AL4" s="466"/>
      <c r="AM4" s="189"/>
      <c r="AN4" s="117"/>
      <c r="AO4" s="117"/>
      <c r="AP4" s="117"/>
      <c r="AQ4" s="191"/>
      <c r="AR4" s="462" t="s">
        <v>184</v>
      </c>
      <c r="AS4" s="457"/>
    </row>
    <row r="5" spans="1:48" ht="12.75" customHeight="1">
      <c r="A5" s="108"/>
      <c r="B5" s="487"/>
      <c r="C5" s="487"/>
      <c r="D5" s="188"/>
      <c r="E5" s="188"/>
      <c r="F5" s="188"/>
      <c r="G5" s="188"/>
      <c r="H5" s="188"/>
      <c r="I5" s="487"/>
      <c r="J5" s="487"/>
      <c r="K5" s="188"/>
      <c r="L5" s="188"/>
      <c r="M5" s="188"/>
      <c r="N5" s="188"/>
      <c r="O5" s="219"/>
      <c r="P5" s="469"/>
      <c r="Q5" s="466"/>
      <c r="R5" s="192"/>
      <c r="S5" s="124"/>
      <c r="T5" s="124"/>
      <c r="U5" s="124"/>
      <c r="V5" s="127"/>
      <c r="W5" s="466"/>
      <c r="X5" s="466"/>
      <c r="Y5" s="192"/>
      <c r="Z5" s="124"/>
      <c r="AA5" s="124"/>
      <c r="AB5" s="124"/>
      <c r="AC5" s="186"/>
      <c r="AD5" s="465"/>
      <c r="AE5" s="466"/>
      <c r="AF5" s="192"/>
      <c r="AG5" s="124"/>
      <c r="AH5" s="124"/>
      <c r="AI5" s="124"/>
      <c r="AJ5" s="193"/>
      <c r="AK5" s="466"/>
      <c r="AL5" s="466"/>
      <c r="AM5" s="192"/>
      <c r="AN5" s="124"/>
      <c r="AO5" s="124"/>
      <c r="AP5" s="124"/>
      <c r="AQ5" s="194"/>
      <c r="AR5" s="462"/>
      <c r="AS5" s="457"/>
    </row>
    <row r="6" spans="1:48" ht="12.75" customHeight="1">
      <c r="A6" s="108"/>
      <c r="B6" s="487"/>
      <c r="C6" s="487"/>
      <c r="D6" s="188"/>
      <c r="E6" s="188"/>
      <c r="F6" s="188"/>
      <c r="G6" s="188"/>
      <c r="H6" s="188"/>
      <c r="I6" s="487"/>
      <c r="J6" s="487"/>
      <c r="K6" s="188"/>
      <c r="L6" s="188"/>
      <c r="M6" s="188"/>
      <c r="N6" s="188"/>
      <c r="O6" s="219"/>
      <c r="P6" s="469"/>
      <c r="Q6" s="466"/>
      <c r="R6" s="192"/>
      <c r="S6" s="124"/>
      <c r="T6" s="124"/>
      <c r="U6" s="124"/>
      <c r="V6" s="127"/>
      <c r="W6" s="466"/>
      <c r="X6" s="466"/>
      <c r="Y6" s="192"/>
      <c r="Z6" s="124"/>
      <c r="AA6" s="124"/>
      <c r="AB6" s="124"/>
      <c r="AC6" s="186"/>
      <c r="AD6" s="465"/>
      <c r="AE6" s="466"/>
      <c r="AF6" s="192"/>
      <c r="AG6" s="124"/>
      <c r="AH6" s="124"/>
      <c r="AI6" s="124"/>
      <c r="AJ6" s="193"/>
      <c r="AK6" s="466"/>
      <c r="AL6" s="466"/>
      <c r="AM6" s="192"/>
      <c r="AN6" s="124"/>
      <c r="AO6" s="124"/>
      <c r="AP6" s="124"/>
      <c r="AQ6" s="194"/>
      <c r="AR6" s="462"/>
      <c r="AS6" s="457"/>
    </row>
    <row r="7" spans="1:48" ht="12.75" customHeight="1">
      <c r="A7" s="108"/>
      <c r="B7" s="487"/>
      <c r="C7" s="487"/>
      <c r="D7" s="188"/>
      <c r="E7" s="188"/>
      <c r="F7" s="188"/>
      <c r="G7" s="188"/>
      <c r="H7" s="188"/>
      <c r="I7" s="487"/>
      <c r="J7" s="487"/>
      <c r="K7" s="188"/>
      <c r="L7" s="188"/>
      <c r="M7" s="188"/>
      <c r="N7" s="188"/>
      <c r="O7" s="219"/>
      <c r="P7" s="470"/>
      <c r="Q7" s="468"/>
      <c r="R7" s="195"/>
      <c r="S7" s="169"/>
      <c r="T7" s="169"/>
      <c r="U7" s="169"/>
      <c r="V7" s="172"/>
      <c r="W7" s="468"/>
      <c r="X7" s="468"/>
      <c r="Y7" s="195"/>
      <c r="Z7" s="169"/>
      <c r="AA7" s="169"/>
      <c r="AB7" s="169"/>
      <c r="AC7" s="198"/>
      <c r="AD7" s="467"/>
      <c r="AE7" s="468"/>
      <c r="AF7" s="195"/>
      <c r="AG7" s="169"/>
      <c r="AH7" s="169"/>
      <c r="AI7" s="169"/>
      <c r="AJ7" s="196"/>
      <c r="AK7" s="468"/>
      <c r="AL7" s="468"/>
      <c r="AM7" s="195"/>
      <c r="AN7" s="169"/>
      <c r="AO7" s="169"/>
      <c r="AP7" s="169"/>
      <c r="AQ7" s="197"/>
      <c r="AR7" s="462"/>
      <c r="AS7" s="457"/>
    </row>
    <row r="8" spans="1:48" ht="12.75" customHeight="1">
      <c r="A8" s="108"/>
      <c r="B8" s="488"/>
      <c r="C8" s="488"/>
      <c r="D8" s="188"/>
      <c r="E8" s="188"/>
      <c r="F8" s="188"/>
      <c r="G8" s="188"/>
      <c r="H8" s="188"/>
      <c r="I8" s="488"/>
      <c r="J8" s="488"/>
      <c r="K8" s="188"/>
      <c r="L8" s="188"/>
      <c r="M8" s="188"/>
      <c r="N8" s="188"/>
      <c r="O8" s="219"/>
      <c r="P8" s="478" t="s">
        <v>11</v>
      </c>
      <c r="Q8" s="472"/>
      <c r="R8" s="199"/>
      <c r="S8" s="131"/>
      <c r="T8" s="131"/>
      <c r="U8" s="131"/>
      <c r="V8" s="200"/>
      <c r="W8" s="472" t="s">
        <v>11</v>
      </c>
      <c r="X8" s="472"/>
      <c r="Y8" s="199"/>
      <c r="Z8" s="131"/>
      <c r="AA8" s="131"/>
      <c r="AB8" s="131"/>
      <c r="AC8" s="187"/>
      <c r="AD8" s="471" t="s">
        <v>11</v>
      </c>
      <c r="AE8" s="472"/>
      <c r="AF8" s="199"/>
      <c r="AG8" s="131"/>
      <c r="AH8" s="131"/>
      <c r="AI8" s="131"/>
      <c r="AJ8" s="200"/>
      <c r="AK8" s="472" t="s">
        <v>11</v>
      </c>
      <c r="AL8" s="472"/>
      <c r="AM8" s="199"/>
      <c r="AN8" s="131"/>
      <c r="AO8" s="131"/>
      <c r="AP8" s="131"/>
      <c r="AQ8" s="201"/>
      <c r="AR8" s="462"/>
      <c r="AS8" s="457"/>
    </row>
    <row r="9" spans="1:48" ht="12.75" customHeight="1">
      <c r="A9" s="108"/>
      <c r="B9" s="487"/>
      <c r="C9" s="487"/>
      <c r="D9" s="188"/>
      <c r="E9" s="188"/>
      <c r="F9" s="188"/>
      <c r="G9" s="188"/>
      <c r="H9" s="188"/>
      <c r="I9" s="487"/>
      <c r="J9" s="487"/>
      <c r="K9" s="188"/>
      <c r="L9" s="188"/>
      <c r="M9" s="188"/>
      <c r="N9" s="188"/>
      <c r="O9" s="219"/>
      <c r="P9" s="469" t="str">
        <f>IF(V13="","",COUNTIF(R10:V13,"○"))</f>
        <v/>
      </c>
      <c r="Q9" s="466"/>
      <c r="R9" s="199" t="str">
        <f t="shared" ref="R9:U9" si="0">IF(R13="","",COUNTIF(R10:R13,"○"))</f>
        <v/>
      </c>
      <c r="S9" s="131" t="str">
        <f t="shared" si="0"/>
        <v/>
      </c>
      <c r="T9" s="131" t="str">
        <f t="shared" si="0"/>
        <v/>
      </c>
      <c r="U9" s="131" t="str">
        <f t="shared" si="0"/>
        <v/>
      </c>
      <c r="V9" s="141" t="str">
        <f>IF(V13="","",COUNTIF(V10:V13,"○"))</f>
        <v/>
      </c>
      <c r="W9" s="469" t="str">
        <f>IF(AC13="","",COUNTIF(Y10:AC13,"○"))</f>
        <v/>
      </c>
      <c r="X9" s="466"/>
      <c r="Y9" s="199" t="str">
        <f t="shared" ref="Y9:AB9" si="1">IF(Y13="","",COUNTIF(Y10:Y13,"○"))</f>
        <v/>
      </c>
      <c r="Z9" s="131" t="str">
        <f t="shared" si="1"/>
        <v/>
      </c>
      <c r="AA9" s="131" t="str">
        <f t="shared" si="1"/>
        <v/>
      </c>
      <c r="AB9" s="131" t="str">
        <f t="shared" si="1"/>
        <v/>
      </c>
      <c r="AC9" s="187" t="str">
        <f>IF(AC13="","",COUNTIF(AC10:AC13,"○"))</f>
        <v/>
      </c>
      <c r="AD9" s="465" t="str">
        <f>IF(AJ13="","",COUNTIF(AF10:AJ13,"○"))</f>
        <v/>
      </c>
      <c r="AE9" s="466"/>
      <c r="AF9" s="199" t="str">
        <f t="shared" ref="AF9:AI9" si="2">IF(AF13="","",COUNTIF(AF10:AF13,"○"))</f>
        <v/>
      </c>
      <c r="AG9" s="131" t="str">
        <f t="shared" si="2"/>
        <v/>
      </c>
      <c r="AH9" s="131" t="str">
        <f t="shared" si="2"/>
        <v/>
      </c>
      <c r="AI9" s="131" t="str">
        <f t="shared" si="2"/>
        <v/>
      </c>
      <c r="AJ9" s="141" t="str">
        <f>IF(AJ13="","",COUNTIF(AJ10:AJ13,"○"))</f>
        <v/>
      </c>
      <c r="AK9" s="469" t="str">
        <f>IF(AQ13="","",COUNTIF(AM10:AQ13,"○"))</f>
        <v/>
      </c>
      <c r="AL9" s="466"/>
      <c r="AM9" s="199" t="str">
        <f t="shared" ref="AM9:AP9" si="3">IF(AM13="","",COUNTIF(AM10:AM13,"○"))</f>
        <v/>
      </c>
      <c r="AN9" s="131" t="str">
        <f t="shared" si="3"/>
        <v/>
      </c>
      <c r="AO9" s="131" t="str">
        <f t="shared" si="3"/>
        <v/>
      </c>
      <c r="AP9" s="131" t="str">
        <f t="shared" si="3"/>
        <v/>
      </c>
      <c r="AQ9" s="201" t="str">
        <f>IF(AQ13="","",COUNTIF(AQ10:AQ13,"○"))</f>
        <v/>
      </c>
      <c r="AR9" s="436" t="s">
        <v>0</v>
      </c>
      <c r="AS9" s="440"/>
    </row>
    <row r="10" spans="1:48" ht="12.75" customHeight="1">
      <c r="A10" s="108"/>
      <c r="B10" s="487"/>
      <c r="C10" s="487"/>
      <c r="D10" s="188"/>
      <c r="E10" s="188"/>
      <c r="F10" s="188"/>
      <c r="G10" s="188"/>
      <c r="H10" s="188"/>
      <c r="I10" s="487"/>
      <c r="J10" s="487"/>
      <c r="K10" s="188"/>
      <c r="L10" s="188"/>
      <c r="M10" s="188"/>
      <c r="N10" s="188"/>
      <c r="O10" s="219"/>
      <c r="P10" s="469"/>
      <c r="Q10" s="466"/>
      <c r="R10" s="189"/>
      <c r="S10" s="117"/>
      <c r="T10" s="117"/>
      <c r="U10" s="117"/>
      <c r="V10" s="120"/>
      <c r="W10" s="469"/>
      <c r="X10" s="466"/>
      <c r="Y10" s="189"/>
      <c r="Z10" s="117"/>
      <c r="AA10" s="117"/>
      <c r="AB10" s="117"/>
      <c r="AC10" s="185"/>
      <c r="AD10" s="465"/>
      <c r="AE10" s="466"/>
      <c r="AF10" s="189"/>
      <c r="AG10" s="117"/>
      <c r="AH10" s="117"/>
      <c r="AI10" s="117"/>
      <c r="AJ10" s="120"/>
      <c r="AK10" s="469"/>
      <c r="AL10" s="466"/>
      <c r="AM10" s="189"/>
      <c r="AN10" s="117"/>
      <c r="AO10" s="117"/>
      <c r="AP10" s="117"/>
      <c r="AQ10" s="191"/>
      <c r="AR10" s="190">
        <v>4</v>
      </c>
      <c r="AS10" s="457" t="s">
        <v>182</v>
      </c>
    </row>
    <row r="11" spans="1:48" ht="12.75" customHeight="1">
      <c r="A11" s="108"/>
      <c r="B11" s="487"/>
      <c r="C11" s="487"/>
      <c r="D11" s="188"/>
      <c r="E11" s="188"/>
      <c r="F11" s="188"/>
      <c r="G11" s="188"/>
      <c r="H11" s="188"/>
      <c r="I11" s="487"/>
      <c r="J11" s="487"/>
      <c r="K11" s="188"/>
      <c r="L11" s="188"/>
      <c r="M11" s="188"/>
      <c r="N11" s="188"/>
      <c r="O11" s="219"/>
      <c r="P11" s="469"/>
      <c r="Q11" s="466"/>
      <c r="R11" s="192"/>
      <c r="S11" s="124"/>
      <c r="T11" s="124"/>
      <c r="U11" s="124"/>
      <c r="V11" s="127"/>
      <c r="W11" s="469"/>
      <c r="X11" s="466"/>
      <c r="Y11" s="192"/>
      <c r="Z11" s="124"/>
      <c r="AA11" s="124"/>
      <c r="AB11" s="124"/>
      <c r="AC11" s="186"/>
      <c r="AD11" s="465"/>
      <c r="AE11" s="466"/>
      <c r="AF11" s="192"/>
      <c r="AG11" s="124"/>
      <c r="AH11" s="124"/>
      <c r="AI11" s="124"/>
      <c r="AJ11" s="127"/>
      <c r="AK11" s="469"/>
      <c r="AL11" s="466"/>
      <c r="AM11" s="192"/>
      <c r="AN11" s="124"/>
      <c r="AO11" s="124"/>
      <c r="AP11" s="124"/>
      <c r="AQ11" s="194"/>
      <c r="AR11" s="193">
        <v>3</v>
      </c>
      <c r="AS11" s="457"/>
      <c r="AV11" s="32"/>
    </row>
    <row r="12" spans="1:48" ht="12.75" customHeight="1">
      <c r="A12" s="108"/>
      <c r="B12" s="487"/>
      <c r="C12" s="487"/>
      <c r="D12" s="188"/>
      <c r="E12" s="188"/>
      <c r="F12" s="188"/>
      <c r="G12" s="188"/>
      <c r="H12" s="188"/>
      <c r="I12" s="487"/>
      <c r="J12" s="487"/>
      <c r="K12" s="188"/>
      <c r="L12" s="188"/>
      <c r="M12" s="188"/>
      <c r="N12" s="188"/>
      <c r="O12" s="219"/>
      <c r="P12" s="469"/>
      <c r="Q12" s="466"/>
      <c r="R12" s="192"/>
      <c r="S12" s="124"/>
      <c r="T12" s="124"/>
      <c r="U12" s="124"/>
      <c r="V12" s="127"/>
      <c r="W12" s="469"/>
      <c r="X12" s="466"/>
      <c r="Y12" s="192"/>
      <c r="Z12" s="124"/>
      <c r="AA12" s="124"/>
      <c r="AB12" s="124"/>
      <c r="AC12" s="186"/>
      <c r="AD12" s="465"/>
      <c r="AE12" s="466"/>
      <c r="AF12" s="192"/>
      <c r="AG12" s="124"/>
      <c r="AH12" s="124"/>
      <c r="AI12" s="124"/>
      <c r="AJ12" s="127"/>
      <c r="AK12" s="469"/>
      <c r="AL12" s="466"/>
      <c r="AM12" s="192"/>
      <c r="AN12" s="124"/>
      <c r="AO12" s="124"/>
      <c r="AP12" s="124"/>
      <c r="AQ12" s="194"/>
      <c r="AR12" s="193">
        <v>2</v>
      </c>
      <c r="AS12" s="457"/>
    </row>
    <row r="13" spans="1:48" ht="12.75" customHeight="1">
      <c r="A13" s="108"/>
      <c r="B13" s="487"/>
      <c r="C13" s="487"/>
      <c r="D13" s="188"/>
      <c r="E13" s="188"/>
      <c r="F13" s="188"/>
      <c r="G13" s="188"/>
      <c r="H13" s="188"/>
      <c r="I13" s="487"/>
      <c r="J13" s="487"/>
      <c r="K13" s="188"/>
      <c r="L13" s="188"/>
      <c r="M13" s="188"/>
      <c r="N13" s="188"/>
      <c r="O13" s="219"/>
      <c r="P13" s="470"/>
      <c r="Q13" s="468"/>
      <c r="R13" s="199"/>
      <c r="S13" s="131"/>
      <c r="T13" s="131"/>
      <c r="U13" s="131"/>
      <c r="V13" s="134"/>
      <c r="W13" s="470"/>
      <c r="X13" s="468"/>
      <c r="Y13" s="199"/>
      <c r="Z13" s="131"/>
      <c r="AA13" s="131"/>
      <c r="AB13" s="131"/>
      <c r="AC13" s="187"/>
      <c r="AD13" s="467"/>
      <c r="AE13" s="468"/>
      <c r="AF13" s="199"/>
      <c r="AG13" s="131"/>
      <c r="AH13" s="131"/>
      <c r="AI13" s="131"/>
      <c r="AJ13" s="134"/>
      <c r="AK13" s="470"/>
      <c r="AL13" s="468"/>
      <c r="AM13" s="199"/>
      <c r="AN13" s="131"/>
      <c r="AO13" s="131"/>
      <c r="AP13" s="131"/>
      <c r="AQ13" s="201"/>
      <c r="AR13" s="200">
        <v>1</v>
      </c>
      <c r="AS13" s="457"/>
    </row>
    <row r="14" spans="1:48" ht="12.75" customHeight="1">
      <c r="A14" s="108"/>
      <c r="B14" s="488"/>
      <c r="C14" s="488"/>
      <c r="D14" s="220"/>
      <c r="E14" s="220"/>
      <c r="F14" s="220"/>
      <c r="G14" s="220"/>
      <c r="H14" s="220"/>
      <c r="I14" s="488"/>
      <c r="J14" s="488"/>
      <c r="K14" s="220"/>
      <c r="L14" s="220"/>
      <c r="M14" s="220"/>
      <c r="N14" s="220"/>
      <c r="O14" s="221"/>
      <c r="P14" s="478" t="s">
        <v>0</v>
      </c>
      <c r="Q14" s="472"/>
      <c r="R14" s="202"/>
      <c r="S14" s="203"/>
      <c r="T14" s="203"/>
      <c r="U14" s="203"/>
      <c r="V14" s="204"/>
      <c r="W14" s="478" t="s">
        <v>0</v>
      </c>
      <c r="X14" s="472"/>
      <c r="Y14" s="202"/>
      <c r="Z14" s="203"/>
      <c r="AA14" s="203"/>
      <c r="AB14" s="203"/>
      <c r="AC14" s="206"/>
      <c r="AD14" s="471" t="s">
        <v>0</v>
      </c>
      <c r="AE14" s="472"/>
      <c r="AF14" s="202"/>
      <c r="AG14" s="203"/>
      <c r="AH14" s="203"/>
      <c r="AI14" s="203"/>
      <c r="AJ14" s="204"/>
      <c r="AK14" s="478" t="s">
        <v>0</v>
      </c>
      <c r="AL14" s="472"/>
      <c r="AM14" s="202"/>
      <c r="AN14" s="203"/>
      <c r="AO14" s="203"/>
      <c r="AP14" s="203"/>
      <c r="AQ14" s="205"/>
      <c r="AR14" s="436" t="s">
        <v>10</v>
      </c>
      <c r="AS14" s="440"/>
    </row>
    <row r="15" spans="1:48" ht="12.75" customHeight="1">
      <c r="A15" s="108"/>
      <c r="B15" s="487"/>
      <c r="C15" s="487"/>
      <c r="D15" s="188"/>
      <c r="E15" s="188"/>
      <c r="F15" s="188"/>
      <c r="G15" s="188"/>
      <c r="H15" s="188"/>
      <c r="I15" s="487"/>
      <c r="J15" s="487"/>
      <c r="K15" s="188"/>
      <c r="L15" s="188"/>
      <c r="M15" s="188"/>
      <c r="N15" s="188"/>
      <c r="O15" s="219"/>
      <c r="P15" s="469" t="str">
        <f>IF(V19="","",COUNTIF(R16:V19,"○"))</f>
        <v/>
      </c>
      <c r="Q15" s="466"/>
      <c r="R15" s="199" t="str">
        <f t="shared" ref="R15:U15" si="4">IF(R19="","",COUNTIF(R16:R19,"○"))</f>
        <v/>
      </c>
      <c r="S15" s="131" t="str">
        <f t="shared" si="4"/>
        <v/>
      </c>
      <c r="T15" s="131" t="str">
        <f t="shared" si="4"/>
        <v/>
      </c>
      <c r="U15" s="131" t="str">
        <f t="shared" si="4"/>
        <v/>
      </c>
      <c r="V15" s="134" t="str">
        <f>IF(V19="","",COUNTIF(V16:V19,"○"))</f>
        <v/>
      </c>
      <c r="W15" s="469" t="str">
        <f>IF(AC19="","",COUNTIF(Y16:AC19,"○"))</f>
        <v/>
      </c>
      <c r="X15" s="466"/>
      <c r="Y15" s="199" t="str">
        <f t="shared" ref="Y15:AB15" si="5">IF(Y19="","",COUNTIF(Y16:Y19,"○"))</f>
        <v/>
      </c>
      <c r="Z15" s="131" t="str">
        <f t="shared" si="5"/>
        <v/>
      </c>
      <c r="AA15" s="131" t="str">
        <f t="shared" si="5"/>
        <v/>
      </c>
      <c r="AB15" s="131" t="str">
        <f t="shared" si="5"/>
        <v/>
      </c>
      <c r="AC15" s="187" t="str">
        <f>IF(AC19="","",COUNTIF(AC16:AC19,"○"))</f>
        <v/>
      </c>
      <c r="AD15" s="465" t="str">
        <f>IF(AJ19="","",COUNTIF(AF16:AJ19,"○"))</f>
        <v/>
      </c>
      <c r="AE15" s="466"/>
      <c r="AF15" s="199" t="str">
        <f t="shared" ref="AF15:AI15" si="6">IF(AF19="","",COUNTIF(AF16:AF19,"○"))</f>
        <v/>
      </c>
      <c r="AG15" s="131" t="str">
        <f t="shared" si="6"/>
        <v/>
      </c>
      <c r="AH15" s="131" t="str">
        <f t="shared" si="6"/>
        <v/>
      </c>
      <c r="AI15" s="131" t="str">
        <f t="shared" si="6"/>
        <v/>
      </c>
      <c r="AJ15" s="134" t="str">
        <f>IF(AJ19="","",COUNTIF(AJ16:AJ19,"○"))</f>
        <v/>
      </c>
      <c r="AK15" s="469" t="str">
        <f>IF(AQ19="","",COUNTIF(AM16:AQ19,"○"))</f>
        <v/>
      </c>
      <c r="AL15" s="466"/>
      <c r="AM15" s="199" t="str">
        <f t="shared" ref="AM15:AP15" si="7">IF(AM19="","",COUNTIF(AM16:AM19,"○"))</f>
        <v/>
      </c>
      <c r="AN15" s="131" t="str">
        <f t="shared" si="7"/>
        <v/>
      </c>
      <c r="AO15" s="131" t="str">
        <f t="shared" si="7"/>
        <v/>
      </c>
      <c r="AP15" s="131" t="str">
        <f t="shared" si="7"/>
        <v/>
      </c>
      <c r="AQ15" s="201" t="str">
        <f>IF(AQ19="","",COUNTIF(AQ16:AQ19,"○"))</f>
        <v/>
      </c>
      <c r="AR15" s="436" t="s">
        <v>0</v>
      </c>
      <c r="AS15" s="440"/>
    </row>
    <row r="16" spans="1:48" ht="12.75" customHeight="1">
      <c r="A16" s="108"/>
      <c r="B16" s="487"/>
      <c r="C16" s="487"/>
      <c r="D16" s="188"/>
      <c r="E16" s="188"/>
      <c r="F16" s="188"/>
      <c r="G16" s="188"/>
      <c r="H16" s="188"/>
      <c r="I16" s="487"/>
      <c r="J16" s="487"/>
      <c r="K16" s="188"/>
      <c r="L16" s="188"/>
      <c r="M16" s="188"/>
      <c r="N16" s="188"/>
      <c r="O16" s="219"/>
      <c r="P16" s="469"/>
      <c r="Q16" s="466"/>
      <c r="R16" s="189"/>
      <c r="S16" s="117"/>
      <c r="T16" s="117"/>
      <c r="U16" s="117"/>
      <c r="V16" s="120"/>
      <c r="W16" s="469"/>
      <c r="X16" s="466"/>
      <c r="Y16" s="189"/>
      <c r="Z16" s="117"/>
      <c r="AA16" s="117"/>
      <c r="AB16" s="117"/>
      <c r="AC16" s="185"/>
      <c r="AD16" s="465"/>
      <c r="AE16" s="466"/>
      <c r="AF16" s="189"/>
      <c r="AG16" s="117"/>
      <c r="AH16" s="117"/>
      <c r="AI16" s="117"/>
      <c r="AJ16" s="120"/>
      <c r="AK16" s="469"/>
      <c r="AL16" s="466"/>
      <c r="AM16" s="189"/>
      <c r="AN16" s="117"/>
      <c r="AO16" s="117"/>
      <c r="AP16" s="117"/>
      <c r="AQ16" s="191"/>
      <c r="AR16" s="190">
        <v>4</v>
      </c>
      <c r="AS16" s="457" t="s">
        <v>216</v>
      </c>
    </row>
    <row r="17" spans="1:45" ht="12.75" customHeight="1">
      <c r="A17" s="108"/>
      <c r="B17" s="487"/>
      <c r="C17" s="487"/>
      <c r="D17" s="188"/>
      <c r="E17" s="188"/>
      <c r="F17" s="188"/>
      <c r="G17" s="188"/>
      <c r="H17" s="188"/>
      <c r="I17" s="487"/>
      <c r="J17" s="487"/>
      <c r="K17" s="188"/>
      <c r="L17" s="188"/>
      <c r="M17" s="188"/>
      <c r="N17" s="188"/>
      <c r="O17" s="219"/>
      <c r="P17" s="469"/>
      <c r="Q17" s="466"/>
      <c r="R17" s="192"/>
      <c r="S17" s="124"/>
      <c r="T17" s="124"/>
      <c r="U17" s="124"/>
      <c r="V17" s="127"/>
      <c r="W17" s="469"/>
      <c r="X17" s="466"/>
      <c r="Y17" s="192"/>
      <c r="Z17" s="124"/>
      <c r="AA17" s="124"/>
      <c r="AB17" s="124"/>
      <c r="AC17" s="186"/>
      <c r="AD17" s="465"/>
      <c r="AE17" s="466"/>
      <c r="AF17" s="192"/>
      <c r="AG17" s="124"/>
      <c r="AH17" s="124"/>
      <c r="AI17" s="124"/>
      <c r="AJ17" s="127"/>
      <c r="AK17" s="469"/>
      <c r="AL17" s="466"/>
      <c r="AM17" s="192"/>
      <c r="AN17" s="124"/>
      <c r="AO17" s="124"/>
      <c r="AP17" s="124"/>
      <c r="AQ17" s="194"/>
      <c r="AR17" s="193">
        <v>3</v>
      </c>
      <c r="AS17" s="457"/>
    </row>
    <row r="18" spans="1:45" ht="12.75" customHeight="1">
      <c r="A18" s="108"/>
      <c r="B18" s="487"/>
      <c r="C18" s="487"/>
      <c r="D18" s="188"/>
      <c r="E18" s="188"/>
      <c r="F18" s="188"/>
      <c r="G18" s="188"/>
      <c r="H18" s="188"/>
      <c r="I18" s="487"/>
      <c r="J18" s="487"/>
      <c r="K18" s="188"/>
      <c r="L18" s="188"/>
      <c r="M18" s="188"/>
      <c r="N18" s="188"/>
      <c r="O18" s="219"/>
      <c r="P18" s="469"/>
      <c r="Q18" s="466"/>
      <c r="R18" s="192"/>
      <c r="S18" s="124"/>
      <c r="T18" s="124"/>
      <c r="U18" s="124"/>
      <c r="V18" s="127"/>
      <c r="W18" s="469"/>
      <c r="X18" s="466"/>
      <c r="Y18" s="192"/>
      <c r="Z18" s="124"/>
      <c r="AA18" s="124"/>
      <c r="AB18" s="124"/>
      <c r="AC18" s="186"/>
      <c r="AD18" s="465"/>
      <c r="AE18" s="466"/>
      <c r="AF18" s="192"/>
      <c r="AG18" s="124"/>
      <c r="AH18" s="124"/>
      <c r="AI18" s="124"/>
      <c r="AJ18" s="127"/>
      <c r="AK18" s="469"/>
      <c r="AL18" s="466"/>
      <c r="AM18" s="192"/>
      <c r="AN18" s="124"/>
      <c r="AO18" s="124"/>
      <c r="AP18" s="124"/>
      <c r="AQ18" s="194"/>
      <c r="AR18" s="193">
        <v>2</v>
      </c>
      <c r="AS18" s="457"/>
    </row>
    <row r="19" spans="1:45" ht="12.75" customHeight="1">
      <c r="A19" s="108"/>
      <c r="B19" s="487"/>
      <c r="C19" s="487"/>
      <c r="D19" s="188"/>
      <c r="E19" s="188"/>
      <c r="F19" s="188"/>
      <c r="G19" s="188"/>
      <c r="H19" s="188"/>
      <c r="I19" s="487"/>
      <c r="J19" s="487"/>
      <c r="K19" s="188"/>
      <c r="L19" s="188"/>
      <c r="M19" s="188"/>
      <c r="N19" s="188"/>
      <c r="O19" s="219"/>
      <c r="P19" s="470"/>
      <c r="Q19" s="468"/>
      <c r="R19" s="199"/>
      <c r="S19" s="131"/>
      <c r="T19" s="131"/>
      <c r="U19" s="131"/>
      <c r="V19" s="134"/>
      <c r="W19" s="470"/>
      <c r="X19" s="468"/>
      <c r="Y19" s="199"/>
      <c r="Z19" s="131"/>
      <c r="AA19" s="131"/>
      <c r="AB19" s="131"/>
      <c r="AC19" s="187"/>
      <c r="AD19" s="467"/>
      <c r="AE19" s="468"/>
      <c r="AF19" s="199"/>
      <c r="AG19" s="131"/>
      <c r="AH19" s="131"/>
      <c r="AI19" s="131"/>
      <c r="AJ19" s="134"/>
      <c r="AK19" s="470"/>
      <c r="AL19" s="468"/>
      <c r="AM19" s="199"/>
      <c r="AN19" s="131"/>
      <c r="AO19" s="131"/>
      <c r="AP19" s="131"/>
      <c r="AQ19" s="201"/>
      <c r="AR19" s="200">
        <v>1</v>
      </c>
      <c r="AS19" s="457"/>
    </row>
    <row r="20" spans="1:45" ht="12.75" customHeight="1">
      <c r="A20" s="108"/>
      <c r="B20" s="488"/>
      <c r="C20" s="488"/>
      <c r="D20" s="220"/>
      <c r="E20" s="220"/>
      <c r="F20" s="220"/>
      <c r="G20" s="220"/>
      <c r="H20" s="220"/>
      <c r="I20" s="488"/>
      <c r="J20" s="488"/>
      <c r="K20" s="220"/>
      <c r="L20" s="220"/>
      <c r="M20" s="220"/>
      <c r="N20" s="220"/>
      <c r="O20" s="221"/>
      <c r="P20" s="478" t="s">
        <v>0</v>
      </c>
      <c r="Q20" s="472"/>
      <c r="R20" s="202"/>
      <c r="S20" s="203"/>
      <c r="T20" s="203"/>
      <c r="U20" s="203"/>
      <c r="V20" s="204"/>
      <c r="W20" s="478" t="s">
        <v>0</v>
      </c>
      <c r="X20" s="472"/>
      <c r="Y20" s="202"/>
      <c r="Z20" s="203"/>
      <c r="AA20" s="203"/>
      <c r="AB20" s="203"/>
      <c r="AC20" s="206"/>
      <c r="AD20" s="471" t="s">
        <v>0</v>
      </c>
      <c r="AE20" s="472"/>
      <c r="AF20" s="202"/>
      <c r="AG20" s="203"/>
      <c r="AH20" s="203"/>
      <c r="AI20" s="203"/>
      <c r="AJ20" s="204"/>
      <c r="AK20" s="478" t="s">
        <v>0</v>
      </c>
      <c r="AL20" s="472"/>
      <c r="AM20" s="202"/>
      <c r="AN20" s="203"/>
      <c r="AO20" s="203"/>
      <c r="AP20" s="203"/>
      <c r="AQ20" s="205"/>
      <c r="AR20" s="436" t="s">
        <v>10</v>
      </c>
      <c r="AS20" s="440"/>
    </row>
    <row r="21" spans="1:45" ht="12.75" customHeight="1">
      <c r="A21" s="108"/>
      <c r="B21" s="487"/>
      <c r="C21" s="487"/>
      <c r="D21" s="188"/>
      <c r="E21" s="188"/>
      <c r="F21" s="188"/>
      <c r="G21" s="188"/>
      <c r="H21" s="188"/>
      <c r="I21" s="487"/>
      <c r="J21" s="487"/>
      <c r="K21" s="188"/>
      <c r="L21" s="188"/>
      <c r="M21" s="188"/>
      <c r="N21" s="188"/>
      <c r="O21" s="219"/>
      <c r="P21" s="469" t="str">
        <f>IF(V25="","",COUNTIF(R22:V25,"○"))</f>
        <v/>
      </c>
      <c r="Q21" s="466"/>
      <c r="R21" s="199" t="str">
        <f t="shared" ref="R21:U21" si="8">IF(R25="","",COUNTIF(R22:R25,"○"))</f>
        <v/>
      </c>
      <c r="S21" s="131" t="str">
        <f t="shared" si="8"/>
        <v/>
      </c>
      <c r="T21" s="131" t="str">
        <f t="shared" si="8"/>
        <v/>
      </c>
      <c r="U21" s="131" t="str">
        <f t="shared" si="8"/>
        <v/>
      </c>
      <c r="V21" s="134" t="str">
        <f>IF(V25="","",COUNTIF(V22:V25,"○"))</f>
        <v/>
      </c>
      <c r="W21" s="469">
        <f>IF(AC25="","",COUNTIF(Y22:AC25,"○"))</f>
        <v>1</v>
      </c>
      <c r="X21" s="466"/>
      <c r="Y21" s="199" t="str">
        <f t="shared" ref="Y21:AB21" si="9">IF(Y25="","",COUNTIF(Y22:Y25,"○"))</f>
        <v/>
      </c>
      <c r="Z21" s="131" t="str">
        <f t="shared" si="9"/>
        <v/>
      </c>
      <c r="AA21" s="131" t="str">
        <f t="shared" si="9"/>
        <v/>
      </c>
      <c r="AB21" s="131" t="str">
        <f t="shared" si="9"/>
        <v/>
      </c>
      <c r="AC21" s="187">
        <f>IF(AC25="","",COUNTIF(AC22:AC25,"○"))</f>
        <v>1</v>
      </c>
      <c r="AD21" s="465">
        <f>IF(AJ25="","",COUNTIF(AF22:AJ25,"○"))</f>
        <v>2</v>
      </c>
      <c r="AE21" s="466"/>
      <c r="AF21" s="199" t="str">
        <f t="shared" ref="AF21:AI21" si="10">IF(AF25="","",COUNTIF(AF22:AF25,"○"))</f>
        <v/>
      </c>
      <c r="AG21" s="131" t="str">
        <f t="shared" si="10"/>
        <v/>
      </c>
      <c r="AH21" s="131" t="str">
        <f t="shared" si="10"/>
        <v/>
      </c>
      <c r="AI21" s="131" t="str">
        <f t="shared" si="10"/>
        <v/>
      </c>
      <c r="AJ21" s="134">
        <f>IF(AJ25="","",COUNTIF(AJ22:AJ25,"○"))</f>
        <v>2</v>
      </c>
      <c r="AK21" s="469">
        <f>IF(AQ25="","",COUNTIF(AM22:AQ25,"○"))</f>
        <v>3</v>
      </c>
      <c r="AL21" s="466"/>
      <c r="AM21" s="199" t="str">
        <f t="shared" ref="AM21:AP21" si="11">IF(AM25="","",COUNTIF(AM22:AM25,"○"))</f>
        <v/>
      </c>
      <c r="AN21" s="131" t="str">
        <f t="shared" si="11"/>
        <v/>
      </c>
      <c r="AO21" s="131" t="str">
        <f t="shared" si="11"/>
        <v/>
      </c>
      <c r="AP21" s="131" t="str">
        <f t="shared" si="11"/>
        <v/>
      </c>
      <c r="AQ21" s="201">
        <f>IF(AQ25="","",COUNTIF(AQ22:AQ25,"○"))</f>
        <v>3</v>
      </c>
      <c r="AR21" s="478" t="s">
        <v>0</v>
      </c>
      <c r="AS21" s="479"/>
    </row>
    <row r="22" spans="1:45" ht="12.75" customHeight="1">
      <c r="A22" s="108"/>
      <c r="B22" s="487"/>
      <c r="C22" s="487"/>
      <c r="D22" s="188"/>
      <c r="E22" s="188"/>
      <c r="F22" s="188"/>
      <c r="G22" s="188"/>
      <c r="H22" s="188"/>
      <c r="I22" s="487"/>
      <c r="J22" s="487"/>
      <c r="K22" s="188"/>
      <c r="L22" s="188"/>
      <c r="M22" s="188"/>
      <c r="N22" s="188"/>
      <c r="O22" s="219"/>
      <c r="P22" s="469"/>
      <c r="Q22" s="466"/>
      <c r="R22" s="189"/>
      <c r="S22" s="117"/>
      <c r="T22" s="117"/>
      <c r="U22" s="117"/>
      <c r="V22" s="120"/>
      <c r="W22" s="469"/>
      <c r="X22" s="466"/>
      <c r="Y22" s="189"/>
      <c r="Z22" s="117"/>
      <c r="AA22" s="117"/>
      <c r="AB22" s="117"/>
      <c r="AC22" s="185"/>
      <c r="AD22" s="465"/>
      <c r="AE22" s="466"/>
      <c r="AF22" s="189"/>
      <c r="AG22" s="117"/>
      <c r="AH22" s="117"/>
      <c r="AI22" s="117"/>
      <c r="AJ22" s="120"/>
      <c r="AK22" s="469"/>
      <c r="AL22" s="466"/>
      <c r="AM22" s="189"/>
      <c r="AN22" s="117"/>
      <c r="AO22" s="117"/>
      <c r="AP22" s="117"/>
      <c r="AQ22" s="191"/>
      <c r="AR22" s="190">
        <v>4</v>
      </c>
      <c r="AS22" s="457" t="s">
        <v>6</v>
      </c>
    </row>
    <row r="23" spans="1:45" ht="12.75" customHeight="1">
      <c r="A23" s="108"/>
      <c r="B23" s="487"/>
      <c r="C23" s="487"/>
      <c r="D23" s="188"/>
      <c r="E23" s="188"/>
      <c r="F23" s="188"/>
      <c r="G23" s="188"/>
      <c r="H23" s="188"/>
      <c r="I23" s="487"/>
      <c r="J23" s="487"/>
      <c r="K23" s="188"/>
      <c r="L23" s="188"/>
      <c r="M23" s="188"/>
      <c r="N23" s="188"/>
      <c r="O23" s="219"/>
      <c r="P23" s="469"/>
      <c r="Q23" s="466"/>
      <c r="R23" s="192"/>
      <c r="S23" s="124"/>
      <c r="T23" s="124"/>
      <c r="U23" s="124"/>
      <c r="V23" s="127"/>
      <c r="W23" s="469"/>
      <c r="X23" s="466"/>
      <c r="Y23" s="192"/>
      <c r="Z23" s="124"/>
      <c r="AA23" s="124"/>
      <c r="AB23" s="124"/>
      <c r="AC23" s="186"/>
      <c r="AD23" s="465"/>
      <c r="AE23" s="466"/>
      <c r="AF23" s="192"/>
      <c r="AG23" s="124"/>
      <c r="AH23" s="124"/>
      <c r="AI23" s="124"/>
      <c r="AJ23" s="127"/>
      <c r="AK23" s="469"/>
      <c r="AL23" s="466"/>
      <c r="AM23" s="192"/>
      <c r="AN23" s="124"/>
      <c r="AO23" s="124"/>
      <c r="AP23" s="124"/>
      <c r="AQ23" s="194" t="s">
        <v>774</v>
      </c>
      <c r="AR23" s="193">
        <v>3</v>
      </c>
      <c r="AS23" s="457"/>
    </row>
    <row r="24" spans="1:45" ht="12.75" customHeight="1">
      <c r="A24" s="108"/>
      <c r="B24" s="487"/>
      <c r="C24" s="487"/>
      <c r="D24" s="188"/>
      <c r="E24" s="188"/>
      <c r="F24" s="188"/>
      <c r="G24" s="188"/>
      <c r="H24" s="188"/>
      <c r="I24" s="487"/>
      <c r="J24" s="487"/>
      <c r="K24" s="188"/>
      <c r="L24" s="188"/>
      <c r="M24" s="188"/>
      <c r="N24" s="188"/>
      <c r="O24" s="219"/>
      <c r="P24" s="469"/>
      <c r="Q24" s="466"/>
      <c r="R24" s="192"/>
      <c r="S24" s="124"/>
      <c r="T24" s="124"/>
      <c r="U24" s="124"/>
      <c r="V24" s="127"/>
      <c r="W24" s="469"/>
      <c r="X24" s="466"/>
      <c r="Y24" s="192"/>
      <c r="Z24" s="124"/>
      <c r="AA24" s="124"/>
      <c r="AB24" s="124"/>
      <c r="AC24" s="186"/>
      <c r="AD24" s="465"/>
      <c r="AE24" s="466"/>
      <c r="AF24" s="192"/>
      <c r="AG24" s="124"/>
      <c r="AH24" s="124"/>
      <c r="AI24" s="124"/>
      <c r="AJ24" s="127" t="s">
        <v>774</v>
      </c>
      <c r="AK24" s="469"/>
      <c r="AL24" s="466"/>
      <c r="AM24" s="192"/>
      <c r="AN24" s="124"/>
      <c r="AO24" s="124"/>
      <c r="AP24" s="124"/>
      <c r="AQ24" s="194" t="s">
        <v>774</v>
      </c>
      <c r="AR24" s="193">
        <v>2</v>
      </c>
      <c r="AS24" s="457"/>
    </row>
    <row r="25" spans="1:45" ht="12.75" customHeight="1">
      <c r="A25" s="108"/>
      <c r="B25" s="487"/>
      <c r="C25" s="487"/>
      <c r="D25" s="188"/>
      <c r="E25" s="188"/>
      <c r="F25" s="188"/>
      <c r="G25" s="188"/>
      <c r="H25" s="188"/>
      <c r="I25" s="487"/>
      <c r="J25" s="487"/>
      <c r="K25" s="188"/>
      <c r="L25" s="188"/>
      <c r="M25" s="188"/>
      <c r="N25" s="188"/>
      <c r="O25" s="219"/>
      <c r="P25" s="470"/>
      <c r="Q25" s="468"/>
      <c r="R25" s="199"/>
      <c r="S25" s="131"/>
      <c r="T25" s="131"/>
      <c r="U25" s="131"/>
      <c r="V25" s="134"/>
      <c r="W25" s="470"/>
      <c r="X25" s="468"/>
      <c r="Y25" s="199"/>
      <c r="Z25" s="131"/>
      <c r="AA25" s="131"/>
      <c r="AB25" s="131"/>
      <c r="AC25" s="187" t="s">
        <v>774</v>
      </c>
      <c r="AD25" s="467"/>
      <c r="AE25" s="468"/>
      <c r="AF25" s="199"/>
      <c r="AG25" s="131"/>
      <c r="AH25" s="131"/>
      <c r="AI25" s="131"/>
      <c r="AJ25" s="134" t="s">
        <v>774</v>
      </c>
      <c r="AK25" s="470"/>
      <c r="AL25" s="468"/>
      <c r="AM25" s="199"/>
      <c r="AN25" s="131"/>
      <c r="AO25" s="131"/>
      <c r="AP25" s="131"/>
      <c r="AQ25" s="201" t="s">
        <v>774</v>
      </c>
      <c r="AR25" s="200">
        <v>1</v>
      </c>
      <c r="AS25" s="457"/>
    </row>
    <row r="26" spans="1:45" ht="12.75" customHeight="1">
      <c r="A26" s="108"/>
      <c r="B26" s="488"/>
      <c r="C26" s="488"/>
      <c r="D26" s="220"/>
      <c r="E26" s="220"/>
      <c r="F26" s="220"/>
      <c r="G26" s="220"/>
      <c r="H26" s="220"/>
      <c r="I26" s="488"/>
      <c r="J26" s="488"/>
      <c r="K26" s="220"/>
      <c r="L26" s="220"/>
      <c r="M26" s="220"/>
      <c r="N26" s="220"/>
      <c r="O26" s="221"/>
      <c r="P26" s="478" t="s">
        <v>0</v>
      </c>
      <c r="Q26" s="472"/>
      <c r="R26" s="202"/>
      <c r="S26" s="203"/>
      <c r="T26" s="203"/>
      <c r="U26" s="203"/>
      <c r="V26" s="204"/>
      <c r="W26" s="472" t="s">
        <v>0</v>
      </c>
      <c r="X26" s="472"/>
      <c r="Y26" s="202"/>
      <c r="Z26" s="203"/>
      <c r="AA26" s="203"/>
      <c r="AB26" s="203"/>
      <c r="AC26" s="206"/>
      <c r="AD26" s="471" t="s">
        <v>0</v>
      </c>
      <c r="AE26" s="472"/>
      <c r="AF26" s="202"/>
      <c r="AG26" s="203"/>
      <c r="AH26" s="203"/>
      <c r="AI26" s="203"/>
      <c r="AJ26" s="204"/>
      <c r="AK26" s="478" t="s">
        <v>0</v>
      </c>
      <c r="AL26" s="472"/>
      <c r="AM26" s="202"/>
      <c r="AN26" s="203"/>
      <c r="AO26" s="203"/>
      <c r="AP26" s="203"/>
      <c r="AQ26" s="205"/>
      <c r="AR26" s="436" t="s">
        <v>10</v>
      </c>
      <c r="AS26" s="440"/>
    </row>
    <row r="27" spans="1:45" ht="12.75" customHeight="1">
      <c r="A27" s="108"/>
      <c r="B27" s="222"/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3"/>
      <c r="P27" s="217" t="str">
        <f>IF(P$34="","",IF(VLOOKUP(P$34,'団体(男子)データ'!$A$3:$AA$72,7)="","",VLOOKUP(P$34,'団体(男子)データ'!$A$3:$AA$72,7)))</f>
        <v/>
      </c>
      <c r="Q27" s="208" t="str">
        <f>IF(Q$34="","",IF(VLOOKUP(Q$34,'団体(男子)データ'!$A$3:$AA$72,7)="","",VLOOKUP(Q$34,'団体(男子)データ'!$A$3:$AA$72,7)))</f>
        <v/>
      </c>
      <c r="R27" s="218" t="str">
        <f>IF(R$34="","",IF(VLOOKUP(R$34,'団体(男子)データ'!$A$3:$AA$72,7)="","",VLOOKUP(R$34,'団体(男子)データ'!$A$3:$AA$72,7)))</f>
        <v/>
      </c>
      <c r="S27" s="218" t="str">
        <f>IF(S$34="","",IF(VLOOKUP(S$34,'団体(男子)データ'!$A$3:$AA$72,7)="","",VLOOKUP(S$34,'団体(男子)データ'!$A$3:$AA$72,7)))</f>
        <v/>
      </c>
      <c r="T27" s="218" t="str">
        <f>IF(T$34="","",IF(VLOOKUP(T$34,'団体(男子)データ'!$A$3:$AA$72,7)="","",VLOOKUP(T$34,'団体(男子)データ'!$A$3:$AA$72,7)))</f>
        <v/>
      </c>
      <c r="U27" s="218" t="str">
        <f>IF(U$34="","",IF(VLOOKUP(U$34,'団体(男子)データ'!$A$3:$AA$72,7)="","",VLOOKUP(U$34,'団体(男子)データ'!$A$3:$AA$72,7)))</f>
        <v/>
      </c>
      <c r="V27" s="208" t="str">
        <f>IF(V$34="","",IF(VLOOKUP(V$34,'団体(男子)データ'!$A$3:$AA$72,7)="","",VLOOKUP(V$34,'団体(男子)データ'!$A$3:$AA$72,7)))</f>
        <v/>
      </c>
      <c r="W27" s="218">
        <f>IF(W$34="","",IF(VLOOKUP(W$34,'団体(男子)データ'!$A$3:$AA$72,7)="","",VLOOKUP(W$34,'団体(男子)データ'!$A$3:$AA$72,7)))</f>
        <v>3</v>
      </c>
      <c r="X27" s="208">
        <f>IF(X$34="","",IF(VLOOKUP(X$34,'団体(男子)データ'!$A$3:$AA$72,7)="","",VLOOKUP(X$34,'団体(男子)データ'!$A$3:$AA$72,7)))</f>
        <v>3</v>
      </c>
      <c r="Y27" s="218">
        <f>IF(Y$34="","",IF(VLOOKUP(Y$34,'団体(男子)データ'!$A$3:$AA$72,7)="","",VLOOKUP(Y$34,'団体(男子)データ'!$A$3:$AA$72,7)))</f>
        <v>3</v>
      </c>
      <c r="Z27" s="218">
        <f>IF(Z$34="","",IF(VLOOKUP(Z$34,'団体(男子)データ'!$A$3:$AA$72,7)="","",VLOOKUP(Z$34,'団体(男子)データ'!$A$3:$AA$72,7)))</f>
        <v>3</v>
      </c>
      <c r="AA27" s="218">
        <f>IF(AA$34="","",IF(VLOOKUP(AA$34,'団体(男子)データ'!$A$3:$AA$72,7)="","",VLOOKUP(AA$34,'団体(男子)データ'!$A$3:$AA$72,7)))</f>
        <v>2</v>
      </c>
      <c r="AB27" s="218">
        <f>IF(AB$34="","",IF(VLOOKUP(AB$34,'団体(男子)データ'!$A$3:$AA$72,7)="","",VLOOKUP(AB$34,'団体(男子)データ'!$A$3:$AA$72,7)))</f>
        <v>3</v>
      </c>
      <c r="AC27" s="209">
        <f>IF(AC$34="","",IF(VLOOKUP(AC$34,'団体(男子)データ'!$A$3:$AA$72,7)="","",VLOOKUP(AC$34,'団体(男子)データ'!$A$3:$AA$72,7)))</f>
        <v>3</v>
      </c>
      <c r="AD27" s="217">
        <f>IF(AD$34="","",IF(VLOOKUP(AD$34,'団体(男子)データ'!$A$3:$AA$72,7)="","",VLOOKUP(AD$34,'団体(男子)データ'!$A$3:$AA$72,7)))</f>
        <v>2</v>
      </c>
      <c r="AE27" s="208">
        <f>IF(AE$34="","",IF(VLOOKUP(AE$34,'団体(男子)データ'!$A$3:$AA$72,7)="","",VLOOKUP(AE$34,'団体(男子)データ'!$A$3:$AA$72,7)))</f>
        <v>2</v>
      </c>
      <c r="AF27" s="218">
        <f>IF(AF$34="","",IF(VLOOKUP(AF$34,'団体(男子)データ'!$A$3:$AA$72,7)="","",VLOOKUP(AF$34,'団体(男子)データ'!$A$3:$AA$72,7)))</f>
        <v>3</v>
      </c>
      <c r="AG27" s="218">
        <f>IF(AG$34="","",IF(VLOOKUP(AG$34,'団体(男子)データ'!$A$3:$AA$72,7)="","",VLOOKUP(AG$34,'団体(男子)データ'!$A$3:$AA$72,7)))</f>
        <v>3</v>
      </c>
      <c r="AH27" s="218">
        <f>IF(AH$34="","",IF(VLOOKUP(AH$34,'団体(男子)データ'!$A$3:$AA$72,7)="","",VLOOKUP(AH$34,'団体(男子)データ'!$A$3:$AA$72,7)))</f>
        <v>3</v>
      </c>
      <c r="AI27" s="218">
        <f>IF(AI$34="","",IF(VLOOKUP(AI$34,'団体(男子)データ'!$A$3:$AA$72,7)="","",VLOOKUP(AI$34,'団体(男子)データ'!$A$3:$AA$72,7)))</f>
        <v>3</v>
      </c>
      <c r="AJ27" s="208">
        <f>IF(AJ$34="","",IF(VLOOKUP(AJ$34,'団体(男子)データ'!$A$3:$AA$72,7)="","",VLOOKUP(AJ$34,'団体(男子)データ'!$A$3:$AA$72,7)))</f>
        <v>3</v>
      </c>
      <c r="AK27" s="218" t="str">
        <f>IF(AK$34="","",IF(VLOOKUP(AK$34,'団体(男子)データ'!$A$3:$AA$72,7)="","",VLOOKUP(AK$34,'団体(男子)データ'!$A$3:$AA$72,7)))</f>
        <v/>
      </c>
      <c r="AL27" s="208" t="str">
        <f>IF(AL$34="","",IF(VLOOKUP(AL$34,'団体(男子)データ'!$A$3:$AA$72,7)="","",VLOOKUP(AL$34,'団体(男子)データ'!$A$3:$AA$72,7)))</f>
        <v/>
      </c>
      <c r="AM27" s="218">
        <f>IF(AM$34="","",IF(VLOOKUP(AM$34,'団体(男子)データ'!$A$3:$AA$72,7)="","",VLOOKUP(AM$34,'団体(男子)データ'!$A$3:$AA$72,7)))</f>
        <v>3</v>
      </c>
      <c r="AN27" s="218">
        <f>IF(AN$34="","",IF(VLOOKUP(AN$34,'団体(男子)データ'!$A$3:$AA$72,7)="","",VLOOKUP(AN$34,'団体(男子)データ'!$A$3:$AA$72,7)))</f>
        <v>1</v>
      </c>
      <c r="AO27" s="218">
        <f>IF(AO$34="","",IF(VLOOKUP(AO$34,'団体(男子)データ'!$A$3:$AA$72,7)="","",VLOOKUP(AO$34,'団体(男子)データ'!$A$3:$AA$72,7)))</f>
        <v>3</v>
      </c>
      <c r="AP27" s="218">
        <f>IF(AP$34="","",IF(VLOOKUP(AP$34,'団体(男子)データ'!$A$3:$AA$72,7)="","",VLOOKUP(AP$34,'団体(男子)データ'!$A$3:$AA$72,7)))</f>
        <v>1</v>
      </c>
      <c r="AQ27" s="209">
        <f>IF(AQ$34="","",IF(VLOOKUP(AQ$34,'団体(男子)データ'!$A$3:$AA$72,7)="","",VLOOKUP(AQ$34,'団体(男子)データ'!$A$3:$AA$72,7)))</f>
        <v>3</v>
      </c>
      <c r="AR27" s="478" t="s">
        <v>8</v>
      </c>
      <c r="AS27" s="479"/>
    </row>
    <row r="28" spans="1:45" ht="71.25" customHeight="1">
      <c r="A28" s="108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5"/>
      <c r="P28" s="210" t="str">
        <f>IF(P$34="0","",IF(VLOOKUP(P$34,'団体(男子)データ'!$A$3:$AA$72,6)="","",VLOOKUP(P$34,'団体(男子)データ'!$A$3:$AA$72,6)))</f>
        <v/>
      </c>
      <c r="Q28" s="211" t="str">
        <f>IF(Q$34="0","",IF(VLOOKUP(Q$34,'団体(男子)データ'!$A$3:$AA$72,6)="","",VLOOKUP(Q$34,'団体(男子)データ'!$A$3:$AA$72,6)))</f>
        <v/>
      </c>
      <c r="R28" s="212" t="str">
        <f>IF(R$34="0","",IF(VLOOKUP(R$34,'団体(男子)データ'!$A$3:$AA$72,6)="","",VLOOKUP(R$34,'団体(男子)データ'!$A$3:$AA$72,6)))</f>
        <v/>
      </c>
      <c r="S28" s="213" t="str">
        <f>IF(S$34="0","",IF(VLOOKUP(S$34,'団体(男子)データ'!$A$3:$AA$72,6)="","",VLOOKUP(S$34,'団体(男子)データ'!$A$3:$AA$72,6)))</f>
        <v/>
      </c>
      <c r="T28" s="213" t="str">
        <f>IF(T$34="0","",IF(VLOOKUP(T$34,'団体(男子)データ'!$A$3:$AA$72,6)="","",VLOOKUP(T$34,'団体(男子)データ'!$A$3:$AA$72,6)))</f>
        <v/>
      </c>
      <c r="U28" s="213" t="str">
        <f>IF(U$34="0","",IF(VLOOKUP(U$34,'団体(男子)データ'!$A$3:$AA$72,6)="","",VLOOKUP(U$34,'団体(男子)データ'!$A$3:$AA$72,6)))</f>
        <v/>
      </c>
      <c r="V28" s="211" t="str">
        <f>IF(V$34="0","",IF(VLOOKUP(V$34,'団体(男子)データ'!$A$3:$AA$72,6)="","",VLOOKUP(V$34,'団体(男子)データ'!$A$3:$AA$72,6)))</f>
        <v/>
      </c>
      <c r="W28" s="212" t="str">
        <f>IF(W$34="0","",IF(VLOOKUP(W$34,'団体(男子)データ'!$A$3:$AA$72,6)="","",VLOOKUP(W$34,'団体(男子)データ'!$A$3:$AA$72,6)))</f>
        <v>大方　勇吾</v>
      </c>
      <c r="X28" s="211" t="str">
        <f>IF(X$34="0","",IF(VLOOKUP(X$34,'団体(男子)データ'!$A$3:$AA$72,6)="","",VLOOKUP(X$34,'団体(男子)データ'!$A$3:$AA$72,6)))</f>
        <v>中島　健介</v>
      </c>
      <c r="Y28" s="212" t="str">
        <f>IF(Y$34="0","",IF(VLOOKUP(Y$34,'団体(男子)データ'!$A$3:$AA$72,6)="","",VLOOKUP(Y$34,'団体(男子)データ'!$A$3:$AA$72,6)))</f>
        <v>中田　歩夢</v>
      </c>
      <c r="Z28" s="213" t="str">
        <f>IF(Z$34="0","",IF(VLOOKUP(Z$34,'団体(男子)データ'!$A$3:$AA$72,6)="","",VLOOKUP(Z$34,'団体(男子)データ'!$A$3:$AA$72,6)))</f>
        <v>吉田　　尊</v>
      </c>
      <c r="AA28" s="213" t="str">
        <f>IF(AA$34="0","",IF(VLOOKUP(AA$34,'団体(男子)データ'!$A$3:$AA$72,6)="","",VLOOKUP(AA$34,'団体(男子)データ'!$A$3:$AA$72,6)))</f>
        <v>菊地　海里</v>
      </c>
      <c r="AB28" s="213" t="str">
        <f>IF(AB$34="0","",IF(VLOOKUP(AB$34,'団体(男子)データ'!$A$3:$AA$72,6)="","",VLOOKUP(AB$34,'団体(男子)データ'!$A$3:$AA$72,6)))</f>
        <v>松浦　駿晴</v>
      </c>
      <c r="AC28" s="214" t="str">
        <f>IF(AC$34="0","",IF(VLOOKUP(AC$34,'団体(男子)データ'!$A$3:$AA$72,6)="","",VLOOKUP(AC$34,'団体(男子)データ'!$A$3:$AA$72,6)))</f>
        <v>鈴木　祐大</v>
      </c>
      <c r="AD28" s="210" t="str">
        <f>IF(AD$34="0","",IF(VLOOKUP(AD$34,'団体(男子)データ'!$A$3:$AA$72,6)="","",VLOOKUP(AD$34,'団体(男子)データ'!$A$3:$AA$72,6)))</f>
        <v>栗城　佑妃</v>
      </c>
      <c r="AE28" s="211" t="str">
        <f>IF(AE$34="0","",IF(VLOOKUP(AE$34,'団体(男子)データ'!$A$3:$AA$72,6)="","",VLOOKUP(AE$34,'団体(男子)データ'!$A$3:$AA$72,6)))</f>
        <v>柴田　稜真</v>
      </c>
      <c r="AF28" s="212" t="str">
        <f>IF(AF$34="0","",IF(VLOOKUP(AF$34,'団体(男子)データ'!$A$3:$AA$72,6)="","",VLOOKUP(AF$34,'団体(男子)データ'!$A$3:$AA$72,6)))</f>
        <v>福田　光希</v>
      </c>
      <c r="AG28" s="213" t="str">
        <f>IF(AG$34="0","",IF(VLOOKUP(AG$34,'団体(男子)データ'!$A$3:$AA$72,6)="","",VLOOKUP(AG$34,'団体(男子)データ'!$A$3:$AA$72,6)))</f>
        <v>宮原　捷伍</v>
      </c>
      <c r="AH28" s="213" t="str">
        <f>IF(AH$34="0","",IF(VLOOKUP(AH$34,'団体(男子)データ'!$A$3:$AA$72,6)="","",VLOOKUP(AH$34,'団体(男子)データ'!$A$3:$AA$72,6)))</f>
        <v>吉本　匠汰</v>
      </c>
      <c r="AI28" s="213" t="str">
        <f>IF(AI$34="0","",IF(VLOOKUP(AI$34,'団体(男子)データ'!$A$3:$AA$72,6)="","",VLOOKUP(AI$34,'団体(男子)データ'!$A$3:$AA$72,6)))</f>
        <v>森　真那人</v>
      </c>
      <c r="AJ28" s="211" t="str">
        <f>IF(AJ$34="0","",IF(VLOOKUP(AJ$34,'団体(男子)データ'!$A$3:$AA$72,6)="","",VLOOKUP(AJ$34,'団体(男子)データ'!$A$3:$AA$72,6)))</f>
        <v>川端　慧之</v>
      </c>
      <c r="AK28" s="212" t="str">
        <f>IF(AK$34="0","",IF(VLOOKUP(AK$34,'団体(男子)データ'!$A$3:$AA$72,6)="","",VLOOKUP(AK$34,'団体(男子)データ'!$A$3:$AA$72,6)))</f>
        <v/>
      </c>
      <c r="AL28" s="211" t="str">
        <f>IF(AL$34="0","",IF(VLOOKUP(AL$34,'団体(男子)データ'!$A$3:$AA$72,6)="","",VLOOKUP(AL$34,'団体(男子)データ'!$A$3:$AA$72,6)))</f>
        <v/>
      </c>
      <c r="AM28" s="212" t="str">
        <f>IF(AM$34="0","",IF(VLOOKUP(AM$34,'団体(男子)データ'!$A$3:$AA$72,6)="","",VLOOKUP(AM$34,'団体(男子)データ'!$A$3:$AA$72,6)))</f>
        <v>佐々木　颯太</v>
      </c>
      <c r="AN28" s="213" t="str">
        <f>IF(AN$34="0","",IF(VLOOKUP(AN$34,'団体(男子)データ'!$A$3:$AA$72,6)="","",VLOOKUP(AN$34,'団体(男子)データ'!$A$3:$AA$72,6)))</f>
        <v>綾野　皓太</v>
      </c>
      <c r="AO28" s="213" t="str">
        <f>IF(AO$34="0","",IF(VLOOKUP(AO$34,'団体(男子)データ'!$A$3:$AA$72,6)="","",VLOOKUP(AO$34,'団体(男子)データ'!$A$3:$AA$72,6)))</f>
        <v>向井　大貴</v>
      </c>
      <c r="AP28" s="213" t="str">
        <f>IF(AP$34="0","",IF(VLOOKUP(AP$34,'団体(男子)データ'!$A$3:$AA$72,6)="","",VLOOKUP(AP$34,'団体(男子)データ'!$A$3:$AA$72,6)))</f>
        <v>布施　尚人</v>
      </c>
      <c r="AQ28" s="214" t="str">
        <f>IF(AQ$34="0","",IF(VLOOKUP(AQ$34,'団体(男子)データ'!$A$3:$AA$72,6)="","",VLOOKUP(AQ$34,'団体(男子)データ'!$A$3:$AA$72,6)))</f>
        <v>奥村　亮介</v>
      </c>
      <c r="AR28" s="453" t="s">
        <v>5</v>
      </c>
      <c r="AS28" s="454"/>
    </row>
    <row r="29" spans="1:45" ht="12.75" customHeight="1">
      <c r="A29" s="108"/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219"/>
      <c r="P29" s="215">
        <v>7</v>
      </c>
      <c r="Q29" s="141">
        <v>6</v>
      </c>
      <c r="R29" s="140">
        <v>5</v>
      </c>
      <c r="S29" s="138">
        <v>4</v>
      </c>
      <c r="T29" s="138">
        <v>3</v>
      </c>
      <c r="U29" s="138">
        <v>2</v>
      </c>
      <c r="V29" s="141">
        <v>1</v>
      </c>
      <c r="W29" s="140">
        <v>7</v>
      </c>
      <c r="X29" s="141">
        <v>6</v>
      </c>
      <c r="Y29" s="140">
        <v>5</v>
      </c>
      <c r="Z29" s="138">
        <v>4</v>
      </c>
      <c r="AA29" s="138">
        <v>3</v>
      </c>
      <c r="AB29" s="138">
        <v>2</v>
      </c>
      <c r="AC29" s="216">
        <v>1</v>
      </c>
      <c r="AD29" s="215">
        <v>7</v>
      </c>
      <c r="AE29" s="141">
        <v>6</v>
      </c>
      <c r="AF29" s="140">
        <v>5</v>
      </c>
      <c r="AG29" s="138">
        <v>4</v>
      </c>
      <c r="AH29" s="138">
        <v>3</v>
      </c>
      <c r="AI29" s="138">
        <v>2</v>
      </c>
      <c r="AJ29" s="141">
        <v>1</v>
      </c>
      <c r="AK29" s="140">
        <v>7</v>
      </c>
      <c r="AL29" s="141">
        <v>6</v>
      </c>
      <c r="AM29" s="140">
        <v>5</v>
      </c>
      <c r="AN29" s="138">
        <v>4</v>
      </c>
      <c r="AO29" s="138">
        <v>3</v>
      </c>
      <c r="AP29" s="138">
        <v>2</v>
      </c>
      <c r="AQ29" s="216">
        <v>1</v>
      </c>
      <c r="AR29" s="436" t="s">
        <v>4</v>
      </c>
      <c r="AS29" s="440"/>
    </row>
    <row r="30" spans="1:45" ht="12.75" customHeight="1">
      <c r="A30" s="108"/>
      <c r="B30" s="488"/>
      <c r="C30" s="488"/>
      <c r="D30" s="488"/>
      <c r="E30" s="488"/>
      <c r="F30" s="488"/>
      <c r="G30" s="488"/>
      <c r="H30" s="488"/>
      <c r="I30" s="488"/>
      <c r="J30" s="488"/>
      <c r="K30" s="488"/>
      <c r="L30" s="488"/>
      <c r="M30" s="488"/>
      <c r="N30" s="488"/>
      <c r="O30" s="490"/>
      <c r="P30" s="455" t="str">
        <f>IF(V$34="","",IF(VLOOKUP(V$34,'団体(男子)データ'!$A$3:$AA$72,4)="","",VLOOKUP(V$34,'団体(男子)データ'!$A$3:$AA$72,4)))</f>
        <v/>
      </c>
      <c r="Q30" s="480"/>
      <c r="R30" s="480"/>
      <c r="S30" s="480"/>
      <c r="T30" s="480"/>
      <c r="U30" s="480"/>
      <c r="V30" s="480"/>
      <c r="W30" s="480" t="str">
        <f>IF(AC$34="","",IF(VLOOKUP(AC$34,'団体(男子)データ'!$A$3:$AA$72,4)="","",VLOOKUP(AC$34,'団体(男子)データ'!$A$3:$AA$72,4)))</f>
        <v>堺　　　香　理</v>
      </c>
      <c r="X30" s="480"/>
      <c r="Y30" s="480"/>
      <c r="Z30" s="480"/>
      <c r="AA30" s="480"/>
      <c r="AB30" s="480"/>
      <c r="AC30" s="440"/>
      <c r="AD30" s="455" t="str">
        <f>IF(AJ$34="","",IF(VLOOKUP(AJ$34,'団体(男子)データ'!$A$3:$AA$72,4)="","",VLOOKUP(AJ$34,'団体(男子)データ'!$A$3:$AA$72,4)))</f>
        <v>加　藤　洋　平</v>
      </c>
      <c r="AE30" s="480"/>
      <c r="AF30" s="480"/>
      <c r="AG30" s="480"/>
      <c r="AH30" s="480"/>
      <c r="AI30" s="480"/>
      <c r="AJ30" s="480"/>
      <c r="AK30" s="480" t="str">
        <f>IF(AQ$34="","",IF(VLOOKUP(AQ$34,'団体(男子)データ'!$A$3:$AA$72,4)="","",VLOOKUP(AQ$34,'団体(男子)データ'!$A$3:$AA$72,4)))</f>
        <v>阿　部　　　彰</v>
      </c>
      <c r="AL30" s="480"/>
      <c r="AM30" s="480"/>
      <c r="AN30" s="480"/>
      <c r="AO30" s="480"/>
      <c r="AP30" s="480"/>
      <c r="AQ30" s="440"/>
      <c r="AR30" s="436" t="s">
        <v>9</v>
      </c>
      <c r="AS30" s="440"/>
    </row>
    <row r="31" spans="1:45" ht="12.75" customHeight="1">
      <c r="A31" s="108"/>
      <c r="B31" s="488"/>
      <c r="C31" s="488"/>
      <c r="D31" s="488"/>
      <c r="E31" s="488"/>
      <c r="F31" s="488"/>
      <c r="G31" s="488"/>
      <c r="H31" s="488"/>
      <c r="I31" s="488"/>
      <c r="J31" s="488"/>
      <c r="K31" s="488"/>
      <c r="L31" s="488"/>
      <c r="M31" s="488"/>
      <c r="N31" s="488"/>
      <c r="O31" s="490"/>
      <c r="P31" s="455" t="str">
        <f>IF(V$34="","",IF(VLOOKUP(V$34,'団体(男子)データ'!$A$3:$AA$72,3)="","",VLOOKUP(V$34,'団体(男子)データ'!$A$3:$AA$72,3)))</f>
        <v/>
      </c>
      <c r="Q31" s="480"/>
      <c r="R31" s="480"/>
      <c r="S31" s="480"/>
      <c r="T31" s="480"/>
      <c r="U31" s="480"/>
      <c r="V31" s="480"/>
      <c r="W31" s="480" t="str">
        <f>IF(AC$34="","",IF(VLOOKUP(AC$34,'団体(男子)データ'!$A$3:$AA$72,3)="","",VLOOKUP(AC$34,'団体(男子)データ'!$A$3:$AA$72,3)))</f>
        <v>帯広工業高校</v>
      </c>
      <c r="X31" s="480"/>
      <c r="Y31" s="480"/>
      <c r="Z31" s="480"/>
      <c r="AA31" s="480"/>
      <c r="AB31" s="480"/>
      <c r="AC31" s="440"/>
      <c r="AD31" s="455" t="str">
        <f>IF(AJ$34="","",IF(VLOOKUP(AJ$34,'団体(男子)データ'!$A$3:$AA$72,3)="","",VLOOKUP(AJ$34,'団体(男子)データ'!$A$3:$AA$72,3)))</f>
        <v>帯広柏葉高校</v>
      </c>
      <c r="AE31" s="480"/>
      <c r="AF31" s="480"/>
      <c r="AG31" s="480"/>
      <c r="AH31" s="480"/>
      <c r="AI31" s="480"/>
      <c r="AJ31" s="480"/>
      <c r="AK31" s="480" t="str">
        <f>IF(AQ$34="","",IF(VLOOKUP(AQ$34,'団体(男子)データ'!$A$3:$AA$72,3)="","",VLOOKUP(AQ$34,'団体(男子)データ'!$A$3:$AA$72,3)))</f>
        <v>本別高校</v>
      </c>
      <c r="AL31" s="480"/>
      <c r="AM31" s="480"/>
      <c r="AN31" s="480"/>
      <c r="AO31" s="480"/>
      <c r="AP31" s="480"/>
      <c r="AQ31" s="440"/>
      <c r="AR31" s="436" t="s">
        <v>3</v>
      </c>
      <c r="AS31" s="440"/>
    </row>
    <row r="32" spans="1:45" ht="12.75" customHeight="1">
      <c r="A32" s="108"/>
      <c r="B32" s="488"/>
      <c r="C32" s="488"/>
      <c r="D32" s="488"/>
      <c r="E32" s="488"/>
      <c r="F32" s="488"/>
      <c r="G32" s="488"/>
      <c r="H32" s="488"/>
      <c r="I32" s="488"/>
      <c r="J32" s="488"/>
      <c r="K32" s="488"/>
      <c r="L32" s="488"/>
      <c r="M32" s="488"/>
      <c r="N32" s="488"/>
      <c r="O32" s="490"/>
      <c r="P32" s="455"/>
      <c r="Q32" s="480"/>
      <c r="R32" s="480"/>
      <c r="S32" s="480"/>
      <c r="T32" s="480"/>
      <c r="U32" s="480"/>
      <c r="V32" s="480"/>
      <c r="W32" s="436">
        <v>9</v>
      </c>
      <c r="X32" s="480"/>
      <c r="Y32" s="480"/>
      <c r="Z32" s="480"/>
      <c r="AA32" s="480"/>
      <c r="AB32" s="480"/>
      <c r="AC32" s="440"/>
      <c r="AD32" s="455">
        <v>8</v>
      </c>
      <c r="AE32" s="480"/>
      <c r="AF32" s="480"/>
      <c r="AG32" s="480"/>
      <c r="AH32" s="480"/>
      <c r="AI32" s="480"/>
      <c r="AJ32" s="480"/>
      <c r="AK32" s="436">
        <v>7</v>
      </c>
      <c r="AL32" s="480"/>
      <c r="AM32" s="480"/>
      <c r="AN32" s="480"/>
      <c r="AO32" s="480"/>
      <c r="AP32" s="480"/>
      <c r="AQ32" s="440"/>
      <c r="AR32" s="436" t="s">
        <v>1</v>
      </c>
      <c r="AS32" s="440"/>
    </row>
    <row r="33" spans="1:45" ht="12.75" customHeight="1" thickBot="1">
      <c r="A33" s="108"/>
      <c r="B33" s="488"/>
      <c r="C33" s="488"/>
      <c r="D33" s="488"/>
      <c r="E33" s="488"/>
      <c r="F33" s="488"/>
      <c r="G33" s="488"/>
      <c r="H33" s="488"/>
      <c r="I33" s="488"/>
      <c r="J33" s="488"/>
      <c r="K33" s="488"/>
      <c r="L33" s="488"/>
      <c r="M33" s="488"/>
      <c r="N33" s="488"/>
      <c r="O33" s="490"/>
      <c r="P33" s="450">
        <v>2</v>
      </c>
      <c r="Q33" s="451"/>
      <c r="R33" s="451"/>
      <c r="S33" s="451"/>
      <c r="T33" s="451"/>
      <c r="U33" s="451"/>
      <c r="V33" s="451"/>
      <c r="W33" s="451"/>
      <c r="X33" s="451"/>
      <c r="Y33" s="451"/>
      <c r="Z33" s="451"/>
      <c r="AA33" s="451"/>
      <c r="AB33" s="451"/>
      <c r="AC33" s="452"/>
      <c r="AD33" s="450">
        <v>1</v>
      </c>
      <c r="AE33" s="451"/>
      <c r="AF33" s="451"/>
      <c r="AG33" s="451"/>
      <c r="AH33" s="451"/>
      <c r="AI33" s="451"/>
      <c r="AJ33" s="451"/>
      <c r="AK33" s="451"/>
      <c r="AL33" s="451"/>
      <c r="AM33" s="451"/>
      <c r="AN33" s="451"/>
      <c r="AO33" s="451"/>
      <c r="AP33" s="451"/>
      <c r="AQ33" s="452"/>
      <c r="AR33" s="481" t="s">
        <v>223</v>
      </c>
      <c r="AS33" s="482"/>
    </row>
    <row r="34" spans="1:45" ht="12.75" customHeight="1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51"/>
      <c r="P34" s="50">
        <v>70</v>
      </c>
      <c r="Q34" s="50">
        <v>69</v>
      </c>
      <c r="R34" s="50">
        <v>68</v>
      </c>
      <c r="S34" s="50">
        <v>67</v>
      </c>
      <c r="T34" s="50">
        <v>66</v>
      </c>
      <c r="U34" s="50">
        <v>65</v>
      </c>
      <c r="V34" s="50">
        <v>64</v>
      </c>
      <c r="W34" s="50">
        <v>63</v>
      </c>
      <c r="X34" s="50">
        <v>62</v>
      </c>
      <c r="Y34" s="50">
        <v>61</v>
      </c>
      <c r="Z34" s="50">
        <v>60</v>
      </c>
      <c r="AA34" s="50">
        <v>59</v>
      </c>
      <c r="AB34" s="50">
        <v>58</v>
      </c>
      <c r="AC34" s="50">
        <v>57</v>
      </c>
      <c r="AD34" s="50">
        <v>56</v>
      </c>
      <c r="AE34" s="50">
        <v>55</v>
      </c>
      <c r="AF34" s="50">
        <v>54</v>
      </c>
      <c r="AG34" s="50">
        <v>53</v>
      </c>
      <c r="AH34" s="50">
        <v>52</v>
      </c>
      <c r="AI34" s="50">
        <v>51</v>
      </c>
      <c r="AJ34" s="50">
        <v>50</v>
      </c>
      <c r="AK34" s="50">
        <v>49</v>
      </c>
      <c r="AL34" s="50">
        <v>48</v>
      </c>
      <c r="AM34" s="50">
        <v>47</v>
      </c>
      <c r="AN34" s="50">
        <v>46</v>
      </c>
      <c r="AO34" s="50">
        <v>45</v>
      </c>
      <c r="AP34" s="50">
        <v>44</v>
      </c>
      <c r="AQ34" s="50">
        <v>43</v>
      </c>
    </row>
    <row r="35" spans="1:45" ht="18" customHeight="1"/>
    <row r="63" spans="2:43" ht="12.75" customHeight="1">
      <c r="B63" s="3" ph="1"/>
      <c r="C63" s="3" ph="1"/>
      <c r="D63" s="3" ph="1"/>
      <c r="E63" s="3" ph="1"/>
      <c r="F63" s="3" ph="1"/>
      <c r="G63" s="3" ph="1"/>
      <c r="H63" s="3" ph="1"/>
      <c r="I63" s="3" ph="1"/>
      <c r="J63" s="3" ph="1"/>
      <c r="K63" s="3" ph="1"/>
      <c r="L63" s="3" ph="1"/>
      <c r="M63" s="3" ph="1"/>
      <c r="N63" s="3" ph="1"/>
      <c r="O63" s="3" ph="1"/>
      <c r="P63" s="3" ph="1"/>
      <c r="Q63" s="3" ph="1"/>
      <c r="R63" s="3" ph="1"/>
      <c r="S63" s="3" ph="1"/>
      <c r="T63" s="3" ph="1"/>
      <c r="U63" s="3" ph="1"/>
      <c r="V63" s="3" ph="1"/>
      <c r="W63" s="3" ph="1"/>
      <c r="X63" s="3" ph="1"/>
      <c r="Y63" s="3" ph="1"/>
      <c r="Z63" s="3" ph="1"/>
      <c r="AA63" s="3" ph="1"/>
      <c r="AB63" s="3" ph="1"/>
      <c r="AC63" s="3" ph="1"/>
      <c r="AD63" s="3" ph="1"/>
      <c r="AE63" s="3" ph="1"/>
      <c r="AF63" s="3" ph="1"/>
      <c r="AG63" s="3" ph="1"/>
      <c r="AH63" s="3" ph="1"/>
      <c r="AI63" s="3" ph="1"/>
      <c r="AJ63" s="3" ph="1"/>
      <c r="AK63" s="3" ph="1"/>
      <c r="AL63" s="3" ph="1"/>
      <c r="AM63" s="3" ph="1"/>
      <c r="AN63" s="3" ph="1"/>
      <c r="AO63" s="3" ph="1"/>
      <c r="AP63" s="3" ph="1"/>
      <c r="AQ63" s="3" ph="1"/>
    </row>
  </sheetData>
  <mergeCells count="93">
    <mergeCell ref="B33:O33"/>
    <mergeCell ref="P33:AC33"/>
    <mergeCell ref="AD33:AQ33"/>
    <mergeCell ref="AR33:AS33"/>
    <mergeCell ref="AR31:AS31"/>
    <mergeCell ref="B32:H32"/>
    <mergeCell ref="I32:O32"/>
    <mergeCell ref="P32:V32"/>
    <mergeCell ref="W32:AC32"/>
    <mergeCell ref="AD32:AJ32"/>
    <mergeCell ref="AK32:AQ32"/>
    <mergeCell ref="AR32:AS32"/>
    <mergeCell ref="B31:H31"/>
    <mergeCell ref="I31:O31"/>
    <mergeCell ref="P31:V31"/>
    <mergeCell ref="W31:AC31"/>
    <mergeCell ref="AD31:AJ31"/>
    <mergeCell ref="AK31:AQ31"/>
    <mergeCell ref="AR27:AS27"/>
    <mergeCell ref="AR28:AS28"/>
    <mergeCell ref="AR29:AS29"/>
    <mergeCell ref="AK30:AQ30"/>
    <mergeCell ref="AR30:AS30"/>
    <mergeCell ref="B30:H30"/>
    <mergeCell ref="I30:O30"/>
    <mergeCell ref="P30:V30"/>
    <mergeCell ref="W30:AC30"/>
    <mergeCell ref="AD30:AJ30"/>
    <mergeCell ref="AR21:AS21"/>
    <mergeCell ref="AS22:AS25"/>
    <mergeCell ref="B26:C26"/>
    <mergeCell ref="I26:J26"/>
    <mergeCell ref="P26:Q26"/>
    <mergeCell ref="W26:X26"/>
    <mergeCell ref="AD26:AE26"/>
    <mergeCell ref="AK26:AL26"/>
    <mergeCell ref="AR26:AS26"/>
    <mergeCell ref="B21:C25"/>
    <mergeCell ref="I21:J25"/>
    <mergeCell ref="P21:Q25"/>
    <mergeCell ref="W21:X25"/>
    <mergeCell ref="AD21:AE25"/>
    <mergeCell ref="AK21:AL25"/>
    <mergeCell ref="AR15:AS15"/>
    <mergeCell ref="AS16:AS19"/>
    <mergeCell ref="B20:C20"/>
    <mergeCell ref="I20:J20"/>
    <mergeCell ref="P20:Q20"/>
    <mergeCell ref="W20:X20"/>
    <mergeCell ref="AD20:AE20"/>
    <mergeCell ref="AK20:AL20"/>
    <mergeCell ref="AR20:AS20"/>
    <mergeCell ref="B15:C19"/>
    <mergeCell ref="I15:J19"/>
    <mergeCell ref="P15:Q19"/>
    <mergeCell ref="W15:X19"/>
    <mergeCell ref="AD15:AE19"/>
    <mergeCell ref="AK15:AL19"/>
    <mergeCell ref="AR9:AS9"/>
    <mergeCell ref="AS10:AS13"/>
    <mergeCell ref="B14:C14"/>
    <mergeCell ref="I14:J14"/>
    <mergeCell ref="P14:Q14"/>
    <mergeCell ref="W14:X14"/>
    <mergeCell ref="AD14:AE14"/>
    <mergeCell ref="AK14:AL14"/>
    <mergeCell ref="AR14:AS14"/>
    <mergeCell ref="P8:Q8"/>
    <mergeCell ref="W8:X8"/>
    <mergeCell ref="AD8:AE8"/>
    <mergeCell ref="AK8:AL8"/>
    <mergeCell ref="B9:C13"/>
    <mergeCell ref="I9:J13"/>
    <mergeCell ref="P9:Q13"/>
    <mergeCell ref="W9:X13"/>
    <mergeCell ref="AD9:AE13"/>
    <mergeCell ref="AK9:AL13"/>
    <mergeCell ref="AR3:AS3"/>
    <mergeCell ref="B4:C7"/>
    <mergeCell ref="I4:J7"/>
    <mergeCell ref="P4:Q7"/>
    <mergeCell ref="W4:X7"/>
    <mergeCell ref="AD4:AE7"/>
    <mergeCell ref="AK4:AL7"/>
    <mergeCell ref="AR4:AS8"/>
    <mergeCell ref="B8:C8"/>
    <mergeCell ref="I8:J8"/>
    <mergeCell ref="B3:H3"/>
    <mergeCell ref="I3:O3"/>
    <mergeCell ref="P3:V3"/>
    <mergeCell ref="W3:AC3"/>
    <mergeCell ref="AD3:AJ3"/>
    <mergeCell ref="AK3:AQ3"/>
  </mergeCells>
  <phoneticPr fontId="1"/>
  <dataValidations count="1">
    <dataValidation type="list" allowBlank="1" showInputMessage="1" showErrorMessage="1" sqref="K22:O25 D4:H8 D10:H13 D16:H19 D22:H25 Y4:AC8 AF4:AJ8 AM4:AQ8 K10:O13 R10:V13 Y10:AC13 AF10:AJ13 AM10:AQ13 AM16:AQ19 AF16:AJ19 K4:O8 Y16:AC19 R16:V19 K16:O19 AM22:AQ25 AF22:AJ25 R4:V8 Y22:AC25 R22:V25">
      <formula1>"○,×"</formula1>
    </dataValidation>
  </dataValidations>
  <printOptions horizontalCentered="1" verticalCentered="1"/>
  <pageMargins left="0.59055118110236227" right="0.59055118110236227" top="0.78740157480314965" bottom="0.78740157480314965" header="0.31496062992125984" footer="0.31496062992125984"/>
  <pageSetup paperSize="9" orientation="landscape" horizontalDpi="4294967293" r:id="rId1"/>
  <headerFooter>
    <oddHeader xml:space="preserve">&amp;R&amp;"ＭＳ 明朝,標準"&amp;9 </oddHeader>
    <oddFooter>&amp;C１４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71"/>
  <sheetViews>
    <sheetView showGridLines="0" topLeftCell="A28" zoomScale="150" zoomScaleNormal="150" zoomScaleSheetLayoutView="90" workbookViewId="0">
      <selection activeCell="AL32" sqref="AL32:AN42"/>
    </sheetView>
  </sheetViews>
  <sheetFormatPr defaultColWidth="2.85546875" defaultRowHeight="12" customHeight="1"/>
  <cols>
    <col min="1" max="16384" width="2.85546875" style="1"/>
  </cols>
  <sheetData>
    <row r="1" spans="1:50" ht="17.25">
      <c r="A1" s="20" t="s">
        <v>260</v>
      </c>
      <c r="B1" s="6"/>
      <c r="C1" s="6"/>
      <c r="D1" s="6"/>
      <c r="E1" s="6"/>
      <c r="F1" s="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  <c r="AW1" s="226"/>
      <c r="AX1" s="226"/>
    </row>
    <row r="2" spans="1:50" ht="12" customHeight="1" thickBot="1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26"/>
      <c r="AT2" s="226"/>
      <c r="AU2" s="226"/>
      <c r="AV2" s="226"/>
      <c r="AW2" s="226"/>
      <c r="AX2" s="226"/>
    </row>
    <row r="3" spans="1:50" ht="15.75" customHeight="1" thickBot="1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502"/>
      <c r="Q3" s="500"/>
      <c r="R3" s="500"/>
      <c r="S3" s="500"/>
      <c r="T3" s="500"/>
      <c r="U3" s="500"/>
      <c r="V3" s="500"/>
      <c r="W3" s="500"/>
      <c r="X3" s="500"/>
      <c r="Y3" s="503"/>
      <c r="Z3" s="499" t="s">
        <v>194</v>
      </c>
      <c r="AA3" s="500"/>
      <c r="AB3" s="501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7"/>
      <c r="AR3" s="226"/>
      <c r="AS3" s="226"/>
      <c r="AT3" s="226"/>
      <c r="AU3" s="226"/>
      <c r="AV3" s="226"/>
      <c r="AW3" s="226"/>
      <c r="AX3" s="226"/>
    </row>
    <row r="4" spans="1:50" ht="11.25" customHeight="1">
      <c r="A4" s="226"/>
      <c r="B4" s="226" t="s">
        <v>196</v>
      </c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8"/>
      <c r="S4" s="228"/>
      <c r="T4" s="229"/>
      <c r="U4" s="230"/>
      <c r="V4" s="226"/>
      <c r="W4" s="227"/>
      <c r="X4" s="227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  <c r="AU4" s="226"/>
      <c r="AV4" s="226"/>
      <c r="AW4" s="226"/>
      <c r="AX4" s="226"/>
    </row>
    <row r="5" spans="1:50" ht="12" customHeight="1" thickBot="1">
      <c r="A5" s="226"/>
      <c r="B5" s="226" t="s">
        <v>195</v>
      </c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105"/>
      <c r="N5" s="105"/>
      <c r="O5" s="105"/>
      <c r="P5" s="105"/>
      <c r="Q5" s="231"/>
      <c r="R5" s="527" t="s">
        <v>193</v>
      </c>
      <c r="S5" s="528"/>
      <c r="T5" s="528"/>
      <c r="U5" s="528"/>
      <c r="V5" s="528"/>
      <c r="W5" s="529"/>
      <c r="X5" s="105"/>
      <c r="Y5" s="105"/>
      <c r="Z5" s="105"/>
      <c r="AA5" s="105"/>
      <c r="AB5" s="105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226"/>
      <c r="AP5" s="226"/>
      <c r="AQ5" s="226"/>
      <c r="AR5" s="226"/>
      <c r="AS5" s="226"/>
      <c r="AT5" s="226"/>
      <c r="AU5" s="226"/>
      <c r="AV5" s="226"/>
      <c r="AW5" s="226"/>
      <c r="AX5" s="226"/>
    </row>
    <row r="6" spans="1:50" ht="9.75" customHeight="1">
      <c r="A6" s="226"/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32"/>
      <c r="Q6" s="233"/>
      <c r="R6" s="233"/>
      <c r="S6" s="233"/>
      <c r="T6" s="234"/>
      <c r="U6" s="235"/>
      <c r="V6" s="233"/>
      <c r="W6" s="233"/>
      <c r="X6" s="233"/>
      <c r="Y6" s="236"/>
      <c r="Z6" s="507" t="s">
        <v>183</v>
      </c>
      <c r="AA6" s="508"/>
      <c r="AB6" s="509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6"/>
      <c r="AN6" s="226"/>
      <c r="AO6" s="226"/>
      <c r="AP6" s="226"/>
      <c r="AQ6" s="226"/>
      <c r="AR6" s="226"/>
      <c r="AS6" s="226"/>
      <c r="AT6" s="226"/>
      <c r="AU6" s="226"/>
      <c r="AV6" s="226"/>
      <c r="AW6" s="226"/>
      <c r="AX6" s="226"/>
    </row>
    <row r="7" spans="1:50" ht="9.75" customHeight="1">
      <c r="A7" s="226"/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37"/>
      <c r="Q7" s="238"/>
      <c r="R7" s="238"/>
      <c r="S7" s="238"/>
      <c r="T7" s="239"/>
      <c r="U7" s="240"/>
      <c r="V7" s="238"/>
      <c r="W7" s="238"/>
      <c r="X7" s="238"/>
      <c r="Y7" s="241"/>
      <c r="Z7" s="510"/>
      <c r="AA7" s="511"/>
      <c r="AB7" s="512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226"/>
      <c r="AS7" s="226"/>
      <c r="AT7" s="226"/>
      <c r="AU7" s="226"/>
      <c r="AV7" s="226"/>
      <c r="AW7" s="226"/>
      <c r="AX7" s="226"/>
    </row>
    <row r="8" spans="1:50" ht="16.5" customHeight="1">
      <c r="A8" s="226"/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530" t="str">
        <f>IF(T12="","",COUNTIF(P9:T12,"○"))</f>
        <v/>
      </c>
      <c r="Q8" s="518"/>
      <c r="R8" s="518"/>
      <c r="S8" s="518"/>
      <c r="T8" s="531"/>
      <c r="U8" s="517" t="str">
        <f>IF(Y12="","",COUNTIF(U9:Y12,"○"))</f>
        <v/>
      </c>
      <c r="V8" s="518"/>
      <c r="W8" s="518"/>
      <c r="X8" s="518"/>
      <c r="Y8" s="519"/>
      <c r="Z8" s="496" t="s">
        <v>185</v>
      </c>
      <c r="AA8" s="497"/>
      <c r="AB8" s="498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26"/>
      <c r="AX8" s="226"/>
    </row>
    <row r="9" spans="1:50" ht="12" customHeight="1">
      <c r="A9" s="226"/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42"/>
      <c r="Q9" s="243"/>
      <c r="R9" s="243"/>
      <c r="S9" s="243"/>
      <c r="T9" s="244"/>
      <c r="U9" s="245"/>
      <c r="V9" s="243"/>
      <c r="W9" s="243"/>
      <c r="X9" s="243"/>
      <c r="Y9" s="246"/>
      <c r="Z9" s="247">
        <v>4</v>
      </c>
      <c r="AA9" s="520" t="s">
        <v>189</v>
      </c>
      <c r="AB9" s="521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</row>
    <row r="10" spans="1:50" ht="12" customHeight="1">
      <c r="A10" s="226"/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48"/>
      <c r="Q10" s="249"/>
      <c r="R10" s="249"/>
      <c r="S10" s="249"/>
      <c r="T10" s="250"/>
      <c r="U10" s="251"/>
      <c r="V10" s="249"/>
      <c r="W10" s="249"/>
      <c r="X10" s="249"/>
      <c r="Y10" s="252"/>
      <c r="Z10" s="253">
        <v>3</v>
      </c>
      <c r="AA10" s="522"/>
      <c r="AB10" s="523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226"/>
      <c r="AU10" s="226"/>
      <c r="AV10" s="226"/>
      <c r="AW10" s="226"/>
      <c r="AX10" s="226"/>
    </row>
    <row r="11" spans="1:50" ht="12" customHeight="1">
      <c r="A11" s="226"/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48"/>
      <c r="Q11" s="249"/>
      <c r="R11" s="249"/>
      <c r="S11" s="249"/>
      <c r="T11" s="250"/>
      <c r="U11" s="251"/>
      <c r="V11" s="249"/>
      <c r="W11" s="249"/>
      <c r="X11" s="249"/>
      <c r="Y11" s="252"/>
      <c r="Z11" s="253">
        <v>2</v>
      </c>
      <c r="AA11" s="522"/>
      <c r="AB11" s="523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</row>
    <row r="12" spans="1:50" ht="12" customHeight="1">
      <c r="A12" s="226"/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54"/>
      <c r="Q12" s="255"/>
      <c r="R12" s="255"/>
      <c r="S12" s="255"/>
      <c r="T12" s="256"/>
      <c r="U12" s="257"/>
      <c r="V12" s="255"/>
      <c r="W12" s="255"/>
      <c r="X12" s="255"/>
      <c r="Y12" s="258"/>
      <c r="Z12" s="259">
        <v>1</v>
      </c>
      <c r="AA12" s="524"/>
      <c r="AB12" s="525"/>
      <c r="AC12" s="226"/>
      <c r="AD12" s="226"/>
      <c r="AE12" s="226"/>
      <c r="AF12" s="226"/>
      <c r="AG12" s="226"/>
      <c r="AH12" s="226"/>
      <c r="AI12" s="226"/>
      <c r="AJ12" s="226"/>
      <c r="AK12" s="226"/>
      <c r="AL12" s="226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6"/>
    </row>
    <row r="13" spans="1:50" ht="12" customHeight="1">
      <c r="A13" s="226"/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60"/>
      <c r="Q13" s="261"/>
      <c r="R13" s="261"/>
      <c r="S13" s="261"/>
      <c r="T13" s="262"/>
      <c r="U13" s="263"/>
      <c r="V13" s="261"/>
      <c r="W13" s="261"/>
      <c r="X13" s="261"/>
      <c r="Y13" s="264"/>
      <c r="Z13" s="496" t="s">
        <v>10</v>
      </c>
      <c r="AA13" s="497"/>
      <c r="AB13" s="498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</row>
    <row r="14" spans="1:50" ht="12" customHeight="1">
      <c r="A14" s="226"/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60">
        <v>5</v>
      </c>
      <c r="Q14" s="261">
        <v>4</v>
      </c>
      <c r="R14" s="261">
        <v>3</v>
      </c>
      <c r="S14" s="261">
        <v>2</v>
      </c>
      <c r="T14" s="262">
        <v>1</v>
      </c>
      <c r="U14" s="263">
        <v>5</v>
      </c>
      <c r="V14" s="261">
        <v>4</v>
      </c>
      <c r="W14" s="261">
        <v>3</v>
      </c>
      <c r="X14" s="261">
        <v>2</v>
      </c>
      <c r="Y14" s="264">
        <v>1</v>
      </c>
      <c r="Z14" s="496" t="s">
        <v>4</v>
      </c>
      <c r="AA14" s="497"/>
      <c r="AB14" s="498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  <c r="AQ14" s="226"/>
      <c r="AR14" s="226"/>
      <c r="AS14" s="226"/>
      <c r="AT14" s="226"/>
      <c r="AU14" s="226"/>
      <c r="AV14" s="226"/>
      <c r="AW14" s="226"/>
      <c r="AX14" s="226"/>
    </row>
    <row r="15" spans="1:50" ht="15.75" customHeight="1" thickBot="1">
      <c r="A15" s="226"/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513"/>
      <c r="Q15" s="514"/>
      <c r="R15" s="514"/>
      <c r="S15" s="514"/>
      <c r="T15" s="532"/>
      <c r="U15" s="533"/>
      <c r="V15" s="514"/>
      <c r="W15" s="514"/>
      <c r="X15" s="514"/>
      <c r="Y15" s="515"/>
      <c r="Z15" s="504" t="s">
        <v>186</v>
      </c>
      <c r="AA15" s="505"/>
      <c r="AB15" s="50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26"/>
    </row>
    <row r="16" spans="1:50" ht="11.25" customHeight="1">
      <c r="A16" s="226"/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7"/>
      <c r="N16" s="227"/>
      <c r="O16" s="227"/>
      <c r="P16" s="265"/>
      <c r="Q16" s="266"/>
      <c r="R16" s="267"/>
      <c r="S16" s="265"/>
      <c r="T16" s="265"/>
      <c r="U16" s="265"/>
      <c r="V16" s="265"/>
      <c r="W16" s="266"/>
      <c r="X16" s="267"/>
      <c r="Y16" s="265"/>
      <c r="Z16" s="227"/>
      <c r="AA16" s="227"/>
      <c r="AB16" s="227"/>
      <c r="AC16" s="227"/>
      <c r="AD16" s="226"/>
      <c r="AE16" s="226"/>
      <c r="AF16" s="226"/>
      <c r="AG16" s="226"/>
      <c r="AH16" s="226"/>
      <c r="AI16" s="226"/>
      <c r="AJ16" s="226"/>
      <c r="AK16" s="226"/>
      <c r="AL16" s="226"/>
      <c r="AM16" s="105"/>
      <c r="AN16" s="105"/>
      <c r="AO16" s="105"/>
      <c r="AP16" s="105"/>
      <c r="AQ16" s="226"/>
      <c r="AR16" s="226"/>
      <c r="AS16" s="226"/>
      <c r="AT16" s="226"/>
      <c r="AU16" s="226"/>
      <c r="AV16" s="226"/>
      <c r="AW16" s="226"/>
      <c r="AX16" s="226"/>
    </row>
    <row r="17" spans="1:50" ht="11.25" customHeight="1">
      <c r="A17" s="226"/>
      <c r="B17" s="226"/>
      <c r="C17" s="226"/>
      <c r="D17" s="226"/>
      <c r="E17" s="226"/>
      <c r="F17" s="226"/>
      <c r="G17" s="226"/>
      <c r="H17" s="226"/>
      <c r="I17" s="226"/>
      <c r="J17" s="227"/>
      <c r="K17" s="227"/>
      <c r="L17" s="268"/>
      <c r="M17" s="269"/>
      <c r="N17" s="270"/>
      <c r="O17" s="270"/>
      <c r="P17" s="270"/>
      <c r="Q17" s="270"/>
      <c r="R17" s="227"/>
      <c r="S17" s="226"/>
      <c r="T17" s="226"/>
      <c r="U17" s="226"/>
      <c r="V17" s="226"/>
      <c r="W17" s="226"/>
      <c r="X17" s="270"/>
      <c r="Y17" s="270"/>
      <c r="Z17" s="270"/>
      <c r="AA17" s="270"/>
      <c r="AB17" s="270"/>
      <c r="AC17" s="271"/>
      <c r="AD17" s="230"/>
      <c r="AE17" s="227"/>
      <c r="AF17" s="226"/>
      <c r="AG17" s="226"/>
      <c r="AH17" s="226"/>
      <c r="AI17" s="226"/>
      <c r="AJ17" s="226"/>
      <c r="AK17" s="226"/>
      <c r="AL17" s="226"/>
      <c r="AM17" s="40"/>
      <c r="AN17" s="40"/>
      <c r="AO17" s="40"/>
      <c r="AP17" s="40"/>
      <c r="AQ17" s="226"/>
      <c r="AR17" s="226"/>
      <c r="AS17" s="226"/>
      <c r="AT17" s="226"/>
      <c r="AU17" s="226"/>
      <c r="AV17" s="226"/>
      <c r="AW17" s="226"/>
      <c r="AX17" s="226"/>
    </row>
    <row r="18" spans="1:50" ht="12" customHeight="1" thickBot="1">
      <c r="A18" s="226"/>
      <c r="B18" s="226"/>
      <c r="C18" s="226"/>
      <c r="D18" s="226"/>
      <c r="E18" s="226"/>
      <c r="F18" s="226"/>
      <c r="G18" s="226"/>
      <c r="H18" s="226"/>
      <c r="I18" s="226"/>
      <c r="J18" s="527" t="s">
        <v>191</v>
      </c>
      <c r="K18" s="528"/>
      <c r="L18" s="528"/>
      <c r="M18" s="528"/>
      <c r="N18" s="528"/>
      <c r="O18" s="529"/>
      <c r="P18" s="272"/>
      <c r="Q18" s="226"/>
      <c r="R18" s="226"/>
      <c r="S18" s="226"/>
      <c r="T18" s="226"/>
      <c r="U18" s="226"/>
      <c r="V18" s="226"/>
      <c r="W18" s="227"/>
      <c r="X18" s="226"/>
      <c r="Y18" s="227"/>
      <c r="Z18" s="227"/>
      <c r="AA18" s="527" t="s">
        <v>268</v>
      </c>
      <c r="AB18" s="528"/>
      <c r="AC18" s="528"/>
      <c r="AD18" s="528"/>
      <c r="AE18" s="528"/>
      <c r="AF18" s="529"/>
      <c r="AG18" s="226"/>
      <c r="AH18" s="226"/>
      <c r="AI18" s="226"/>
      <c r="AJ18" s="226"/>
      <c r="AK18" s="226"/>
      <c r="AL18" s="226"/>
      <c r="AM18" s="226"/>
      <c r="AN18" s="226"/>
      <c r="AO18" s="226"/>
      <c r="AP18" s="226"/>
      <c r="AQ18" s="226"/>
      <c r="AR18" s="226"/>
      <c r="AS18" s="226"/>
      <c r="AT18" s="226"/>
      <c r="AU18" s="226"/>
      <c r="AV18" s="226"/>
      <c r="AW18" s="226"/>
      <c r="AX18" s="226"/>
    </row>
    <row r="19" spans="1:50" ht="9.75" customHeight="1">
      <c r="A19" s="226"/>
      <c r="B19" s="226"/>
      <c r="C19" s="226"/>
      <c r="D19" s="226"/>
      <c r="E19" s="226"/>
      <c r="F19" s="226"/>
      <c r="G19" s="226"/>
      <c r="H19" s="232"/>
      <c r="I19" s="233"/>
      <c r="J19" s="233"/>
      <c r="K19" s="233"/>
      <c r="L19" s="234"/>
      <c r="M19" s="235"/>
      <c r="N19" s="233"/>
      <c r="O19" s="233"/>
      <c r="P19" s="233"/>
      <c r="Q19" s="236"/>
      <c r="R19" s="507" t="s">
        <v>183</v>
      </c>
      <c r="S19" s="508"/>
      <c r="T19" s="509"/>
      <c r="U19" s="226"/>
      <c r="V19" s="226"/>
      <c r="W19" s="226"/>
      <c r="X19" s="226"/>
      <c r="Y19" s="232"/>
      <c r="Z19" s="233"/>
      <c r="AA19" s="233"/>
      <c r="AB19" s="233"/>
      <c r="AC19" s="234"/>
      <c r="AD19" s="235"/>
      <c r="AE19" s="233"/>
      <c r="AF19" s="233"/>
      <c r="AG19" s="233"/>
      <c r="AH19" s="236"/>
      <c r="AI19" s="507" t="s">
        <v>183</v>
      </c>
      <c r="AJ19" s="508"/>
      <c r="AK19" s="509"/>
      <c r="AL19" s="40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6"/>
      <c r="AX19" s="226"/>
    </row>
    <row r="20" spans="1:50" ht="9.75" customHeight="1">
      <c r="A20" s="226"/>
      <c r="B20" s="226"/>
      <c r="C20" s="226"/>
      <c r="D20" s="226"/>
      <c r="E20" s="226"/>
      <c r="F20" s="226"/>
      <c r="G20" s="226"/>
      <c r="H20" s="237"/>
      <c r="I20" s="238"/>
      <c r="J20" s="238"/>
      <c r="K20" s="238"/>
      <c r="L20" s="239"/>
      <c r="M20" s="240"/>
      <c r="N20" s="238"/>
      <c r="O20" s="238"/>
      <c r="P20" s="238"/>
      <c r="Q20" s="241"/>
      <c r="R20" s="510"/>
      <c r="S20" s="511"/>
      <c r="T20" s="512"/>
      <c r="U20" s="226"/>
      <c r="V20" s="226"/>
      <c r="W20" s="226"/>
      <c r="X20" s="226"/>
      <c r="Y20" s="237"/>
      <c r="Z20" s="238"/>
      <c r="AA20" s="238"/>
      <c r="AB20" s="238"/>
      <c r="AC20" s="239"/>
      <c r="AD20" s="240"/>
      <c r="AE20" s="238"/>
      <c r="AF20" s="238"/>
      <c r="AG20" s="238"/>
      <c r="AH20" s="241"/>
      <c r="AI20" s="510"/>
      <c r="AJ20" s="511"/>
      <c r="AK20" s="512"/>
      <c r="AL20" s="40"/>
      <c r="AM20" s="226"/>
      <c r="AN20" s="226"/>
      <c r="AO20" s="226"/>
      <c r="AP20" s="226"/>
      <c r="AQ20" s="226"/>
      <c r="AR20" s="226"/>
      <c r="AS20" s="226"/>
      <c r="AT20" s="226"/>
      <c r="AU20" s="226"/>
      <c r="AV20" s="226"/>
      <c r="AW20" s="226"/>
      <c r="AX20" s="226"/>
    </row>
    <row r="21" spans="1:50" ht="16.5" customHeight="1">
      <c r="A21" s="226"/>
      <c r="B21" s="226"/>
      <c r="C21" s="226"/>
      <c r="D21" s="226"/>
      <c r="E21" s="226"/>
      <c r="F21" s="226"/>
      <c r="G21" s="226"/>
      <c r="H21" s="530" t="str">
        <f>IF(L25="","",COUNTIF(H22:L25,"○"))</f>
        <v/>
      </c>
      <c r="I21" s="518"/>
      <c r="J21" s="518"/>
      <c r="K21" s="518"/>
      <c r="L21" s="531"/>
      <c r="M21" s="517" t="str">
        <f>IF(Q25="","",COUNTIF(M22:Q25,"○"))</f>
        <v/>
      </c>
      <c r="N21" s="518"/>
      <c r="O21" s="518"/>
      <c r="P21" s="518"/>
      <c r="Q21" s="519"/>
      <c r="R21" s="496" t="s">
        <v>185</v>
      </c>
      <c r="S21" s="497"/>
      <c r="T21" s="498"/>
      <c r="U21" s="226"/>
      <c r="V21" s="226"/>
      <c r="W21" s="226"/>
      <c r="X21" s="226"/>
      <c r="Y21" s="530" t="str">
        <f>IF(AC25="","",COUNTIF(Y22:AC25,"○"))</f>
        <v/>
      </c>
      <c r="Z21" s="518"/>
      <c r="AA21" s="518"/>
      <c r="AB21" s="518"/>
      <c r="AC21" s="531"/>
      <c r="AD21" s="517" t="str">
        <f>IF(AH25="","",COUNTIF(AD22:AH25,"○"))</f>
        <v/>
      </c>
      <c r="AE21" s="518"/>
      <c r="AF21" s="518"/>
      <c r="AG21" s="518"/>
      <c r="AH21" s="519"/>
      <c r="AI21" s="496" t="s">
        <v>185</v>
      </c>
      <c r="AJ21" s="497"/>
      <c r="AK21" s="498"/>
      <c r="AL21" s="40"/>
      <c r="AM21" s="226"/>
      <c r="AN21" s="226"/>
      <c r="AO21" s="226"/>
      <c r="AP21" s="226"/>
      <c r="AQ21" s="226"/>
      <c r="AR21" s="226"/>
      <c r="AS21" s="226"/>
      <c r="AT21" s="226"/>
      <c r="AU21" s="226"/>
      <c r="AV21" s="226"/>
      <c r="AW21" s="226"/>
      <c r="AX21" s="226"/>
    </row>
    <row r="22" spans="1:50" ht="12" customHeight="1">
      <c r="A22" s="226"/>
      <c r="B22" s="226"/>
      <c r="C22" s="226"/>
      <c r="D22" s="226"/>
      <c r="E22" s="226"/>
      <c r="F22" s="226"/>
      <c r="G22" s="226"/>
      <c r="H22" s="242"/>
      <c r="I22" s="243"/>
      <c r="J22" s="243"/>
      <c r="K22" s="243"/>
      <c r="L22" s="244"/>
      <c r="M22" s="245"/>
      <c r="N22" s="243"/>
      <c r="O22" s="243"/>
      <c r="P22" s="243"/>
      <c r="Q22" s="246"/>
      <c r="R22" s="247">
        <v>4</v>
      </c>
      <c r="S22" s="520" t="s">
        <v>188</v>
      </c>
      <c r="T22" s="521"/>
      <c r="U22" s="226"/>
      <c r="V22" s="226"/>
      <c r="W22" s="226"/>
      <c r="X22" s="226"/>
      <c r="Y22" s="273"/>
      <c r="Z22" s="243"/>
      <c r="AA22" s="243"/>
      <c r="AB22" s="243"/>
      <c r="AC22" s="274"/>
      <c r="AD22" s="275"/>
      <c r="AE22" s="243"/>
      <c r="AF22" s="243"/>
      <c r="AG22" s="243"/>
      <c r="AH22" s="246"/>
      <c r="AI22" s="247">
        <v>4</v>
      </c>
      <c r="AJ22" s="520" t="s">
        <v>188</v>
      </c>
      <c r="AK22" s="521"/>
      <c r="AL22" s="40"/>
      <c r="AM22" s="226"/>
      <c r="AN22" s="226"/>
      <c r="AO22" s="226"/>
      <c r="AP22" s="226"/>
      <c r="AQ22" s="226"/>
      <c r="AR22" s="226"/>
      <c r="AS22" s="226"/>
      <c r="AT22" s="226"/>
      <c r="AU22" s="226"/>
      <c r="AV22" s="226"/>
      <c r="AW22" s="226"/>
      <c r="AX22" s="226"/>
    </row>
    <row r="23" spans="1:50" ht="12" customHeight="1">
      <c r="A23" s="226"/>
      <c r="B23" s="226"/>
      <c r="C23" s="226"/>
      <c r="D23" s="226"/>
      <c r="E23" s="226"/>
      <c r="F23" s="226"/>
      <c r="G23" s="226"/>
      <c r="H23" s="248"/>
      <c r="I23" s="249"/>
      <c r="J23" s="249"/>
      <c r="K23" s="249"/>
      <c r="L23" s="250"/>
      <c r="M23" s="251"/>
      <c r="N23" s="249"/>
      <c r="O23" s="249"/>
      <c r="P23" s="249"/>
      <c r="Q23" s="252"/>
      <c r="R23" s="253">
        <v>3</v>
      </c>
      <c r="S23" s="522"/>
      <c r="T23" s="523"/>
      <c r="U23" s="226"/>
      <c r="V23" s="226"/>
      <c r="W23" s="226"/>
      <c r="X23" s="226"/>
      <c r="Y23" s="276"/>
      <c r="Z23" s="249"/>
      <c r="AA23" s="249"/>
      <c r="AB23" s="249"/>
      <c r="AC23" s="277"/>
      <c r="AD23" s="278"/>
      <c r="AE23" s="249"/>
      <c r="AF23" s="249"/>
      <c r="AG23" s="249"/>
      <c r="AH23" s="252"/>
      <c r="AI23" s="253">
        <v>3</v>
      </c>
      <c r="AJ23" s="522"/>
      <c r="AK23" s="523"/>
      <c r="AL23" s="40"/>
      <c r="AM23" s="226"/>
      <c r="AN23" s="226"/>
      <c r="AO23" s="226"/>
      <c r="AP23" s="226"/>
      <c r="AQ23" s="226"/>
      <c r="AR23" s="226"/>
      <c r="AS23" s="226"/>
      <c r="AT23" s="226"/>
      <c r="AU23" s="226"/>
      <c r="AV23" s="226"/>
      <c r="AW23" s="226"/>
      <c r="AX23" s="226"/>
    </row>
    <row r="24" spans="1:50" ht="12" customHeight="1">
      <c r="A24" s="226"/>
      <c r="B24" s="226"/>
      <c r="C24" s="226"/>
      <c r="D24" s="226"/>
      <c r="E24" s="226"/>
      <c r="F24" s="226"/>
      <c r="G24" s="226"/>
      <c r="H24" s="248"/>
      <c r="I24" s="249"/>
      <c r="J24" s="249"/>
      <c r="K24" s="249"/>
      <c r="L24" s="250"/>
      <c r="M24" s="251"/>
      <c r="N24" s="249"/>
      <c r="O24" s="249"/>
      <c r="P24" s="249"/>
      <c r="Q24" s="252"/>
      <c r="R24" s="253">
        <v>2</v>
      </c>
      <c r="S24" s="522"/>
      <c r="T24" s="523"/>
      <c r="U24" s="226"/>
      <c r="V24" s="226"/>
      <c r="W24" s="226"/>
      <c r="X24" s="226"/>
      <c r="Y24" s="276"/>
      <c r="Z24" s="249"/>
      <c r="AA24" s="249"/>
      <c r="AB24" s="249"/>
      <c r="AC24" s="277"/>
      <c r="AD24" s="278"/>
      <c r="AE24" s="249"/>
      <c r="AF24" s="249"/>
      <c r="AG24" s="249"/>
      <c r="AH24" s="252"/>
      <c r="AI24" s="253">
        <v>2</v>
      </c>
      <c r="AJ24" s="522"/>
      <c r="AK24" s="523"/>
      <c r="AL24" s="40"/>
      <c r="AM24" s="226"/>
      <c r="AN24" s="226"/>
      <c r="AO24" s="226"/>
      <c r="AP24" s="226"/>
      <c r="AQ24" s="226"/>
      <c r="AR24" s="226"/>
      <c r="AS24" s="226"/>
      <c r="AT24" s="226"/>
      <c r="AU24" s="226"/>
      <c r="AV24" s="226"/>
      <c r="AW24" s="226"/>
      <c r="AX24" s="226"/>
    </row>
    <row r="25" spans="1:50" ht="12" customHeight="1">
      <c r="A25" s="226"/>
      <c r="B25" s="226"/>
      <c r="C25" s="226"/>
      <c r="D25" s="226"/>
      <c r="E25" s="226"/>
      <c r="F25" s="226"/>
      <c r="G25" s="226"/>
      <c r="H25" s="254"/>
      <c r="I25" s="255"/>
      <c r="J25" s="255"/>
      <c r="K25" s="255"/>
      <c r="L25" s="256"/>
      <c r="M25" s="257"/>
      <c r="N25" s="255"/>
      <c r="O25" s="255"/>
      <c r="P25" s="255"/>
      <c r="Q25" s="258"/>
      <c r="R25" s="259">
        <v>1</v>
      </c>
      <c r="S25" s="524"/>
      <c r="T25" s="525"/>
      <c r="U25" s="226"/>
      <c r="V25" s="226"/>
      <c r="W25" s="226"/>
      <c r="X25" s="226"/>
      <c r="Y25" s="279"/>
      <c r="Z25" s="255"/>
      <c r="AA25" s="255"/>
      <c r="AB25" s="255"/>
      <c r="AC25" s="280"/>
      <c r="AD25" s="281"/>
      <c r="AE25" s="255"/>
      <c r="AF25" s="255"/>
      <c r="AG25" s="255"/>
      <c r="AH25" s="258"/>
      <c r="AI25" s="259">
        <v>1</v>
      </c>
      <c r="AJ25" s="524"/>
      <c r="AK25" s="525"/>
      <c r="AL25" s="40"/>
      <c r="AM25" s="226"/>
      <c r="AN25" s="226"/>
      <c r="AO25" s="226"/>
      <c r="AP25" s="226"/>
      <c r="AQ25" s="226"/>
      <c r="AR25" s="226"/>
      <c r="AS25" s="226"/>
      <c r="AT25" s="226"/>
      <c r="AU25" s="226"/>
      <c r="AV25" s="226"/>
      <c r="AW25" s="226"/>
      <c r="AX25" s="226"/>
    </row>
    <row r="26" spans="1:50" ht="12" customHeight="1">
      <c r="A26" s="226"/>
      <c r="B26" s="226"/>
      <c r="C26" s="226"/>
      <c r="D26" s="226"/>
      <c r="E26" s="226"/>
      <c r="F26" s="226"/>
      <c r="G26" s="226"/>
      <c r="H26" s="260"/>
      <c r="I26" s="261"/>
      <c r="J26" s="261"/>
      <c r="K26" s="261"/>
      <c r="L26" s="262"/>
      <c r="M26" s="263"/>
      <c r="N26" s="261"/>
      <c r="O26" s="261"/>
      <c r="P26" s="261"/>
      <c r="Q26" s="264"/>
      <c r="R26" s="496" t="s">
        <v>10</v>
      </c>
      <c r="S26" s="497"/>
      <c r="T26" s="498"/>
      <c r="U26" s="226"/>
      <c r="V26" s="226"/>
      <c r="W26" s="226"/>
      <c r="X26" s="226"/>
      <c r="Y26" s="260"/>
      <c r="Z26" s="261"/>
      <c r="AA26" s="261"/>
      <c r="AB26" s="261"/>
      <c r="AC26" s="262"/>
      <c r="AD26" s="263"/>
      <c r="AE26" s="261"/>
      <c r="AF26" s="261"/>
      <c r="AG26" s="261"/>
      <c r="AH26" s="264"/>
      <c r="AI26" s="496" t="s">
        <v>10</v>
      </c>
      <c r="AJ26" s="497"/>
      <c r="AK26" s="498"/>
      <c r="AL26" s="40"/>
      <c r="AM26" s="226"/>
      <c r="AN26" s="226"/>
      <c r="AO26" s="226"/>
      <c r="AP26" s="226"/>
      <c r="AQ26" s="226"/>
      <c r="AR26" s="226"/>
      <c r="AS26" s="226"/>
      <c r="AT26" s="226"/>
      <c r="AU26" s="226"/>
      <c r="AV26" s="226"/>
      <c r="AW26" s="226"/>
      <c r="AX26" s="226"/>
    </row>
    <row r="27" spans="1:50" ht="12" customHeight="1">
      <c r="A27" s="226"/>
      <c r="B27" s="226"/>
      <c r="C27" s="226"/>
      <c r="D27" s="226"/>
      <c r="E27" s="226"/>
      <c r="F27" s="226"/>
      <c r="G27" s="226"/>
      <c r="H27" s="260">
        <v>5</v>
      </c>
      <c r="I27" s="261">
        <v>4</v>
      </c>
      <c r="J27" s="261">
        <v>3</v>
      </c>
      <c r="K27" s="261">
        <v>2</v>
      </c>
      <c r="L27" s="262">
        <v>1</v>
      </c>
      <c r="M27" s="263">
        <v>5</v>
      </c>
      <c r="N27" s="261">
        <v>4</v>
      </c>
      <c r="O27" s="261">
        <v>3</v>
      </c>
      <c r="P27" s="261">
        <v>2</v>
      </c>
      <c r="Q27" s="264">
        <v>1</v>
      </c>
      <c r="R27" s="496" t="s">
        <v>4</v>
      </c>
      <c r="S27" s="497"/>
      <c r="T27" s="498"/>
      <c r="U27" s="226"/>
      <c r="V27" s="226"/>
      <c r="W27" s="226"/>
      <c r="X27" s="226"/>
      <c r="Y27" s="260">
        <v>5</v>
      </c>
      <c r="Z27" s="261">
        <v>4</v>
      </c>
      <c r="AA27" s="261">
        <v>3</v>
      </c>
      <c r="AB27" s="261">
        <v>2</v>
      </c>
      <c r="AC27" s="262">
        <v>1</v>
      </c>
      <c r="AD27" s="263">
        <v>5</v>
      </c>
      <c r="AE27" s="261">
        <v>4</v>
      </c>
      <c r="AF27" s="261">
        <v>3</v>
      </c>
      <c r="AG27" s="261">
        <v>2</v>
      </c>
      <c r="AH27" s="264">
        <v>1</v>
      </c>
      <c r="AI27" s="496" t="s">
        <v>4</v>
      </c>
      <c r="AJ27" s="497"/>
      <c r="AK27" s="498"/>
      <c r="AL27" s="40"/>
      <c r="AM27" s="226"/>
      <c r="AN27" s="226"/>
      <c r="AO27" s="226"/>
      <c r="AP27" s="226"/>
      <c r="AQ27" s="226"/>
      <c r="AR27" s="226"/>
      <c r="AS27" s="226"/>
      <c r="AT27" s="226"/>
      <c r="AU27" s="226"/>
      <c r="AV27" s="226"/>
      <c r="AW27" s="226"/>
      <c r="AX27" s="226"/>
    </row>
    <row r="28" spans="1:50" ht="15.75" customHeight="1">
      <c r="A28" s="226"/>
      <c r="B28" s="226"/>
      <c r="C28" s="226"/>
      <c r="D28" s="226"/>
      <c r="E28" s="226"/>
      <c r="F28" s="226"/>
      <c r="G28" s="226"/>
      <c r="H28" s="494"/>
      <c r="I28" s="492"/>
      <c r="J28" s="492"/>
      <c r="K28" s="492"/>
      <c r="L28" s="492"/>
      <c r="M28" s="491"/>
      <c r="N28" s="492"/>
      <c r="O28" s="492"/>
      <c r="P28" s="492"/>
      <c r="Q28" s="493"/>
      <c r="R28" s="496" t="s">
        <v>186</v>
      </c>
      <c r="S28" s="497"/>
      <c r="T28" s="498"/>
      <c r="U28" s="226"/>
      <c r="V28" s="226"/>
      <c r="W28" s="226"/>
      <c r="X28" s="226"/>
      <c r="Y28" s="494"/>
      <c r="Z28" s="492"/>
      <c r="AA28" s="492"/>
      <c r="AB28" s="492"/>
      <c r="AC28" s="495"/>
      <c r="AD28" s="491"/>
      <c r="AE28" s="492"/>
      <c r="AF28" s="492"/>
      <c r="AG28" s="492"/>
      <c r="AH28" s="493"/>
      <c r="AI28" s="496" t="s">
        <v>186</v>
      </c>
      <c r="AJ28" s="497"/>
      <c r="AK28" s="498"/>
      <c r="AL28" s="40"/>
      <c r="AM28" s="226"/>
      <c r="AN28" s="226"/>
      <c r="AO28" s="226"/>
      <c r="AP28" s="226"/>
      <c r="AQ28" s="226"/>
      <c r="AR28" s="226"/>
      <c r="AS28" s="226"/>
      <c r="AT28" s="226"/>
      <c r="AU28" s="226"/>
      <c r="AV28" s="226"/>
      <c r="AW28" s="226"/>
      <c r="AX28" s="226"/>
    </row>
    <row r="29" spans="1:50" ht="12" customHeight="1" thickBot="1">
      <c r="A29" s="226"/>
      <c r="B29" s="226"/>
      <c r="C29" s="226"/>
      <c r="D29" s="226"/>
      <c r="E29" s="226"/>
      <c r="F29" s="226"/>
      <c r="G29" s="226"/>
      <c r="H29" s="504"/>
      <c r="I29" s="505"/>
      <c r="J29" s="505"/>
      <c r="K29" s="505"/>
      <c r="L29" s="505"/>
      <c r="M29" s="516"/>
      <c r="N29" s="505"/>
      <c r="O29" s="505"/>
      <c r="P29" s="505"/>
      <c r="Q29" s="506"/>
      <c r="R29" s="513" t="s">
        <v>190</v>
      </c>
      <c r="S29" s="514"/>
      <c r="T29" s="515"/>
      <c r="U29" s="226"/>
      <c r="V29" s="226"/>
      <c r="W29" s="226"/>
      <c r="X29" s="226"/>
      <c r="Y29" s="504"/>
      <c r="Z29" s="505"/>
      <c r="AA29" s="505"/>
      <c r="AB29" s="505"/>
      <c r="AC29" s="526"/>
      <c r="AD29" s="516"/>
      <c r="AE29" s="505"/>
      <c r="AF29" s="505"/>
      <c r="AG29" s="505"/>
      <c r="AH29" s="506"/>
      <c r="AI29" s="513" t="s">
        <v>190</v>
      </c>
      <c r="AJ29" s="514"/>
      <c r="AK29" s="515"/>
      <c r="AL29" s="226"/>
      <c r="AM29" s="226"/>
      <c r="AN29" s="226"/>
      <c r="AO29" s="226"/>
      <c r="AP29" s="226"/>
      <c r="AQ29" s="226"/>
      <c r="AR29" s="226"/>
      <c r="AS29" s="226"/>
      <c r="AT29" s="226"/>
      <c r="AU29" s="226"/>
      <c r="AV29" s="226"/>
      <c r="AW29" s="226"/>
      <c r="AX29" s="226"/>
    </row>
    <row r="30" spans="1:50" ht="11.25" customHeight="1">
      <c r="A30" s="226"/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7"/>
      <c r="M30" s="228"/>
      <c r="N30" s="228"/>
      <c r="O30" s="229"/>
      <c r="P30" s="230"/>
      <c r="Q30" s="227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7"/>
      <c r="AC30" s="227"/>
      <c r="AD30" s="227"/>
      <c r="AE30" s="227"/>
      <c r="AF30" s="268"/>
      <c r="AG30" s="230"/>
      <c r="AH30" s="227"/>
      <c r="AI30" s="226"/>
      <c r="AJ30" s="226"/>
      <c r="AK30" s="226"/>
      <c r="AL30" s="226"/>
      <c r="AM30" s="226"/>
      <c r="AN30" s="40"/>
      <c r="AO30" s="40"/>
      <c r="AP30" s="40"/>
      <c r="AQ30" s="40"/>
      <c r="AR30" s="226"/>
      <c r="AS30" s="226"/>
      <c r="AT30" s="226"/>
      <c r="AU30" s="226"/>
      <c r="AV30" s="226"/>
      <c r="AW30" s="226"/>
      <c r="AX30" s="226"/>
    </row>
    <row r="31" spans="1:50" ht="12" customHeight="1" thickBot="1">
      <c r="A31" s="226"/>
      <c r="B31" s="226"/>
      <c r="C31" s="226"/>
      <c r="D31" s="226"/>
      <c r="E31" s="226"/>
      <c r="F31" s="226"/>
      <c r="G31" s="226"/>
      <c r="H31" s="226"/>
      <c r="I31" s="226"/>
      <c r="J31" s="227"/>
      <c r="K31" s="227"/>
      <c r="L31" s="227"/>
      <c r="M31" s="527" t="s">
        <v>768</v>
      </c>
      <c r="N31" s="528"/>
      <c r="O31" s="528"/>
      <c r="P31" s="528"/>
      <c r="Q31" s="528"/>
      <c r="R31" s="529"/>
      <c r="S31" s="226"/>
      <c r="T31" s="226"/>
      <c r="U31" s="226"/>
      <c r="V31" s="226"/>
      <c r="W31" s="226"/>
      <c r="X31" s="226"/>
      <c r="Y31" s="226"/>
      <c r="Z31" s="226"/>
      <c r="AA31" s="227"/>
      <c r="AB31" s="227"/>
      <c r="AC31" s="272"/>
      <c r="AD31" s="527" t="s">
        <v>769</v>
      </c>
      <c r="AE31" s="528"/>
      <c r="AF31" s="528"/>
      <c r="AG31" s="528"/>
      <c r="AH31" s="528"/>
      <c r="AI31" s="529"/>
      <c r="AJ31" s="226"/>
      <c r="AK31" s="226"/>
      <c r="AL31" s="227"/>
      <c r="AM31" s="227"/>
      <c r="AN31" s="226"/>
      <c r="AO31" s="226"/>
      <c r="AP31" s="226"/>
      <c r="AQ31" s="226"/>
      <c r="AR31" s="226"/>
      <c r="AS31" s="226"/>
      <c r="AT31" s="226"/>
      <c r="AU31" s="226"/>
      <c r="AV31" s="226"/>
      <c r="AW31" s="226"/>
      <c r="AX31" s="226"/>
    </row>
    <row r="32" spans="1:50" ht="9.75" customHeight="1">
      <c r="A32" s="227"/>
      <c r="B32" s="227"/>
      <c r="C32" s="227"/>
      <c r="D32" s="227"/>
      <c r="E32" s="227"/>
      <c r="F32" s="227"/>
      <c r="G32" s="40"/>
      <c r="H32" s="226"/>
      <c r="I32" s="226"/>
      <c r="J32" s="226"/>
      <c r="K32" s="232"/>
      <c r="L32" s="233"/>
      <c r="M32" s="233"/>
      <c r="N32" s="233"/>
      <c r="O32" s="234"/>
      <c r="P32" s="235"/>
      <c r="Q32" s="233"/>
      <c r="R32" s="233"/>
      <c r="S32" s="233"/>
      <c r="T32" s="236"/>
      <c r="U32" s="507" t="s">
        <v>183</v>
      </c>
      <c r="V32" s="508"/>
      <c r="W32" s="509"/>
      <c r="X32" s="227"/>
      <c r="Y32" s="40"/>
      <c r="Z32" s="226"/>
      <c r="AA32" s="226"/>
      <c r="AB32" s="232"/>
      <c r="AC32" s="233"/>
      <c r="AD32" s="233"/>
      <c r="AE32" s="233"/>
      <c r="AF32" s="234"/>
      <c r="AG32" s="235"/>
      <c r="AH32" s="233"/>
      <c r="AI32" s="233"/>
      <c r="AJ32" s="233"/>
      <c r="AK32" s="236"/>
      <c r="AL32" s="507" t="s">
        <v>183</v>
      </c>
      <c r="AM32" s="508"/>
      <c r="AN32" s="509"/>
      <c r="AO32" s="226"/>
      <c r="AP32" s="226"/>
      <c r="AQ32" s="226"/>
      <c r="AR32" s="226"/>
      <c r="AS32" s="226"/>
      <c r="AT32" s="226"/>
      <c r="AU32" s="226"/>
      <c r="AV32" s="226"/>
      <c r="AW32" s="226"/>
      <c r="AX32" s="226"/>
    </row>
    <row r="33" spans="1:50" ht="9.75" customHeight="1">
      <c r="A33" s="227"/>
      <c r="B33" s="227"/>
      <c r="C33" s="227"/>
      <c r="D33" s="227"/>
      <c r="E33" s="227"/>
      <c r="F33" s="227"/>
      <c r="G33" s="40"/>
      <c r="H33" s="226"/>
      <c r="I33" s="226"/>
      <c r="J33" s="226"/>
      <c r="K33" s="237"/>
      <c r="L33" s="238"/>
      <c r="M33" s="238"/>
      <c r="N33" s="238"/>
      <c r="O33" s="239"/>
      <c r="P33" s="240"/>
      <c r="Q33" s="238"/>
      <c r="R33" s="238"/>
      <c r="S33" s="238"/>
      <c r="T33" s="241"/>
      <c r="U33" s="510"/>
      <c r="V33" s="511"/>
      <c r="W33" s="512"/>
      <c r="X33" s="227"/>
      <c r="Y33" s="40"/>
      <c r="Z33" s="226"/>
      <c r="AA33" s="226"/>
      <c r="AB33" s="237"/>
      <c r="AC33" s="238"/>
      <c r="AD33" s="238"/>
      <c r="AE33" s="238"/>
      <c r="AF33" s="239"/>
      <c r="AG33" s="240"/>
      <c r="AH33" s="238"/>
      <c r="AI33" s="238"/>
      <c r="AJ33" s="238"/>
      <c r="AK33" s="241"/>
      <c r="AL33" s="510"/>
      <c r="AM33" s="511"/>
      <c r="AN33" s="512"/>
      <c r="AO33" s="226"/>
      <c r="AP33" s="226"/>
      <c r="AQ33" s="226"/>
      <c r="AR33" s="226"/>
      <c r="AS33" s="226"/>
      <c r="AT33" s="226"/>
      <c r="AU33" s="226"/>
      <c r="AV33" s="226"/>
      <c r="AW33" s="226"/>
      <c r="AX33" s="226"/>
    </row>
    <row r="34" spans="1:50" ht="16.5" customHeight="1">
      <c r="A34" s="227"/>
      <c r="B34" s="227"/>
      <c r="C34" s="227"/>
      <c r="D34" s="227"/>
      <c r="E34" s="227"/>
      <c r="F34" s="227"/>
      <c r="G34" s="40"/>
      <c r="H34" s="226"/>
      <c r="I34" s="226"/>
      <c r="J34" s="226"/>
      <c r="K34" s="530" t="str">
        <f>IF(O38="","",COUNTIF(K35:O38,"○"))</f>
        <v/>
      </c>
      <c r="L34" s="518"/>
      <c r="M34" s="518"/>
      <c r="N34" s="518"/>
      <c r="O34" s="531"/>
      <c r="P34" s="517" t="str">
        <f>IF(T38="","",COUNTIF(P35:T38,"○"))</f>
        <v/>
      </c>
      <c r="Q34" s="518"/>
      <c r="R34" s="518"/>
      <c r="S34" s="518"/>
      <c r="T34" s="519"/>
      <c r="U34" s="496" t="s">
        <v>185</v>
      </c>
      <c r="V34" s="497"/>
      <c r="W34" s="498"/>
      <c r="X34" s="227"/>
      <c r="Y34" s="40"/>
      <c r="Z34" s="226"/>
      <c r="AA34" s="226"/>
      <c r="AB34" s="530"/>
      <c r="AC34" s="518"/>
      <c r="AD34" s="518"/>
      <c r="AE34" s="518"/>
      <c r="AF34" s="531"/>
      <c r="AG34" s="517"/>
      <c r="AH34" s="518"/>
      <c r="AI34" s="518"/>
      <c r="AJ34" s="518"/>
      <c r="AK34" s="519"/>
      <c r="AL34" s="496" t="s">
        <v>185</v>
      </c>
      <c r="AM34" s="497"/>
      <c r="AN34" s="498"/>
      <c r="AO34" s="226"/>
      <c r="AP34" s="226"/>
      <c r="AQ34" s="226"/>
      <c r="AR34" s="226"/>
      <c r="AS34" s="226"/>
      <c r="AT34" s="226"/>
      <c r="AU34" s="226"/>
      <c r="AV34" s="226"/>
      <c r="AW34" s="226"/>
      <c r="AX34" s="226"/>
    </row>
    <row r="35" spans="1:50" ht="12" customHeight="1">
      <c r="A35" s="227"/>
      <c r="B35" s="227"/>
      <c r="C35" s="227"/>
      <c r="D35" s="227"/>
      <c r="E35" s="227"/>
      <c r="F35" s="227"/>
      <c r="G35" s="40"/>
      <c r="H35" s="226"/>
      <c r="I35" s="226"/>
      <c r="J35" s="226"/>
      <c r="K35" s="242"/>
      <c r="L35" s="243"/>
      <c r="M35" s="243"/>
      <c r="N35" s="243"/>
      <c r="O35" s="244"/>
      <c r="P35" s="245"/>
      <c r="Q35" s="243"/>
      <c r="R35" s="243"/>
      <c r="S35" s="243"/>
      <c r="T35" s="246"/>
      <c r="U35" s="247">
        <v>4</v>
      </c>
      <c r="V35" s="520" t="s">
        <v>187</v>
      </c>
      <c r="W35" s="521"/>
      <c r="X35" s="227"/>
      <c r="Y35" s="40"/>
      <c r="Z35" s="226"/>
      <c r="AA35" s="226"/>
      <c r="AB35" s="242"/>
      <c r="AC35" s="243"/>
      <c r="AD35" s="243"/>
      <c r="AE35" s="243"/>
      <c r="AF35" s="244"/>
      <c r="AG35" s="245"/>
      <c r="AH35" s="243"/>
      <c r="AI35" s="243"/>
      <c r="AJ35" s="243"/>
      <c r="AK35" s="246"/>
      <c r="AL35" s="247">
        <v>4</v>
      </c>
      <c r="AM35" s="520" t="s">
        <v>187</v>
      </c>
      <c r="AN35" s="521"/>
      <c r="AO35" s="226"/>
      <c r="AP35" s="226"/>
      <c r="AQ35" s="226"/>
      <c r="AR35" s="226"/>
      <c r="AS35" s="226"/>
      <c r="AT35" s="226"/>
      <c r="AU35" s="226"/>
      <c r="AV35" s="226"/>
      <c r="AW35" s="226"/>
      <c r="AX35" s="226"/>
    </row>
    <row r="36" spans="1:50" ht="12" customHeight="1">
      <c r="A36" s="227"/>
      <c r="B36" s="227"/>
      <c r="C36" s="227"/>
      <c r="D36" s="227"/>
      <c r="E36" s="227"/>
      <c r="F36" s="227"/>
      <c r="G36" s="40"/>
      <c r="H36" s="226"/>
      <c r="I36" s="226"/>
      <c r="J36" s="226"/>
      <c r="K36" s="248"/>
      <c r="L36" s="249"/>
      <c r="M36" s="249"/>
      <c r="N36" s="249"/>
      <c r="O36" s="250"/>
      <c r="P36" s="251"/>
      <c r="Q36" s="249"/>
      <c r="R36" s="249"/>
      <c r="S36" s="249"/>
      <c r="T36" s="252"/>
      <c r="U36" s="253">
        <v>3</v>
      </c>
      <c r="V36" s="522"/>
      <c r="W36" s="523"/>
      <c r="X36" s="227"/>
      <c r="Y36" s="40"/>
      <c r="Z36" s="226"/>
      <c r="AA36" s="226"/>
      <c r="AB36" s="248"/>
      <c r="AC36" s="249"/>
      <c r="AD36" s="249"/>
      <c r="AE36" s="249"/>
      <c r="AF36" s="250"/>
      <c r="AG36" s="251"/>
      <c r="AH36" s="249"/>
      <c r="AI36" s="249"/>
      <c r="AJ36" s="249"/>
      <c r="AK36" s="252"/>
      <c r="AL36" s="253">
        <v>3</v>
      </c>
      <c r="AM36" s="522"/>
      <c r="AN36" s="523"/>
      <c r="AO36" s="226"/>
      <c r="AP36" s="226"/>
      <c r="AQ36" s="226"/>
      <c r="AR36" s="226"/>
      <c r="AS36" s="226"/>
      <c r="AT36" s="226"/>
      <c r="AU36" s="226"/>
      <c r="AV36" s="226"/>
      <c r="AW36" s="226"/>
      <c r="AX36" s="226"/>
    </row>
    <row r="37" spans="1:50" ht="12" customHeight="1">
      <c r="A37" s="227"/>
      <c r="B37" s="227"/>
      <c r="C37" s="227"/>
      <c r="D37" s="227"/>
      <c r="E37" s="227"/>
      <c r="F37" s="227"/>
      <c r="G37" s="40"/>
      <c r="H37" s="226"/>
      <c r="I37" s="226"/>
      <c r="J37" s="226"/>
      <c r="K37" s="248"/>
      <c r="L37" s="249"/>
      <c r="M37" s="249"/>
      <c r="N37" s="249"/>
      <c r="O37" s="250"/>
      <c r="P37" s="251"/>
      <c r="Q37" s="249"/>
      <c r="R37" s="249"/>
      <c r="S37" s="249"/>
      <c r="T37" s="252"/>
      <c r="U37" s="253">
        <v>2</v>
      </c>
      <c r="V37" s="522"/>
      <c r="W37" s="523"/>
      <c r="X37" s="227"/>
      <c r="Y37" s="40"/>
      <c r="Z37" s="226"/>
      <c r="AA37" s="226"/>
      <c r="AB37" s="248"/>
      <c r="AC37" s="249"/>
      <c r="AD37" s="249"/>
      <c r="AE37" s="249"/>
      <c r="AF37" s="250"/>
      <c r="AG37" s="251"/>
      <c r="AH37" s="249"/>
      <c r="AI37" s="249"/>
      <c r="AJ37" s="249"/>
      <c r="AK37" s="252"/>
      <c r="AL37" s="253">
        <v>2</v>
      </c>
      <c r="AM37" s="522"/>
      <c r="AN37" s="523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</row>
    <row r="38" spans="1:50" ht="12" customHeight="1">
      <c r="A38" s="227"/>
      <c r="B38" s="227"/>
      <c r="C38" s="227"/>
      <c r="D38" s="227"/>
      <c r="E38" s="227"/>
      <c r="F38" s="227"/>
      <c r="G38" s="40"/>
      <c r="H38" s="226"/>
      <c r="I38" s="226"/>
      <c r="J38" s="226"/>
      <c r="K38" s="254"/>
      <c r="L38" s="255"/>
      <c r="M38" s="255"/>
      <c r="N38" s="255"/>
      <c r="O38" s="256"/>
      <c r="P38" s="257"/>
      <c r="Q38" s="255"/>
      <c r="R38" s="255"/>
      <c r="S38" s="255"/>
      <c r="T38" s="258"/>
      <c r="U38" s="259">
        <v>1</v>
      </c>
      <c r="V38" s="524"/>
      <c r="W38" s="525"/>
      <c r="X38" s="227"/>
      <c r="Y38" s="40"/>
      <c r="Z38" s="226"/>
      <c r="AA38" s="226"/>
      <c r="AB38" s="254"/>
      <c r="AC38" s="255"/>
      <c r="AD38" s="255"/>
      <c r="AE38" s="255"/>
      <c r="AF38" s="256"/>
      <c r="AG38" s="257"/>
      <c r="AH38" s="255"/>
      <c r="AI38" s="255"/>
      <c r="AJ38" s="255"/>
      <c r="AK38" s="258"/>
      <c r="AL38" s="259">
        <v>1</v>
      </c>
      <c r="AM38" s="524"/>
      <c r="AN38" s="525"/>
      <c r="AO38" s="226"/>
      <c r="AP38" s="226"/>
      <c r="AQ38" s="226"/>
      <c r="AR38" s="226"/>
      <c r="AS38" s="226"/>
      <c r="AT38" s="226"/>
      <c r="AU38" s="226"/>
      <c r="AV38" s="226"/>
      <c r="AW38" s="226"/>
      <c r="AX38" s="226"/>
    </row>
    <row r="39" spans="1:50" ht="12" customHeight="1">
      <c r="A39" s="227"/>
      <c r="B39" s="227"/>
      <c r="C39" s="227"/>
      <c r="D39" s="227"/>
      <c r="E39" s="227"/>
      <c r="F39" s="227"/>
      <c r="G39" s="40"/>
      <c r="H39" s="226"/>
      <c r="I39" s="226"/>
      <c r="J39" s="226"/>
      <c r="K39" s="260"/>
      <c r="L39" s="261"/>
      <c r="M39" s="261"/>
      <c r="N39" s="261"/>
      <c r="O39" s="262"/>
      <c r="P39" s="263"/>
      <c r="Q39" s="261"/>
      <c r="R39" s="261"/>
      <c r="S39" s="261"/>
      <c r="T39" s="264"/>
      <c r="U39" s="496" t="s">
        <v>10</v>
      </c>
      <c r="V39" s="497"/>
      <c r="W39" s="498"/>
      <c r="X39" s="227"/>
      <c r="Y39" s="40"/>
      <c r="Z39" s="226"/>
      <c r="AA39" s="226"/>
      <c r="AB39" s="260"/>
      <c r="AC39" s="261"/>
      <c r="AD39" s="261"/>
      <c r="AE39" s="261"/>
      <c r="AF39" s="262"/>
      <c r="AG39" s="263"/>
      <c r="AH39" s="261"/>
      <c r="AI39" s="261"/>
      <c r="AJ39" s="261"/>
      <c r="AK39" s="264"/>
      <c r="AL39" s="496" t="s">
        <v>10</v>
      </c>
      <c r="AM39" s="497"/>
      <c r="AN39" s="498"/>
      <c r="AO39" s="226"/>
      <c r="AP39" s="226"/>
      <c r="AQ39" s="226"/>
      <c r="AR39" s="226"/>
      <c r="AS39" s="226"/>
      <c r="AT39" s="226"/>
      <c r="AU39" s="226"/>
      <c r="AV39" s="226"/>
      <c r="AW39" s="226"/>
      <c r="AX39" s="226"/>
    </row>
    <row r="40" spans="1:50" ht="12" customHeight="1">
      <c r="A40" s="227"/>
      <c r="B40" s="227"/>
      <c r="C40" s="227"/>
      <c r="D40" s="227"/>
      <c r="E40" s="227"/>
      <c r="F40" s="227"/>
      <c r="G40" s="40"/>
      <c r="H40" s="226"/>
      <c r="I40" s="226"/>
      <c r="J40" s="226"/>
      <c r="K40" s="260">
        <v>5</v>
      </c>
      <c r="L40" s="261">
        <v>4</v>
      </c>
      <c r="M40" s="261">
        <v>3</v>
      </c>
      <c r="N40" s="261">
        <v>2</v>
      </c>
      <c r="O40" s="262">
        <v>1</v>
      </c>
      <c r="P40" s="263">
        <v>5</v>
      </c>
      <c r="Q40" s="261">
        <v>4</v>
      </c>
      <c r="R40" s="261">
        <v>3</v>
      </c>
      <c r="S40" s="261">
        <v>2</v>
      </c>
      <c r="T40" s="264">
        <v>1</v>
      </c>
      <c r="U40" s="496" t="s">
        <v>4</v>
      </c>
      <c r="V40" s="497"/>
      <c r="W40" s="498"/>
      <c r="X40" s="227"/>
      <c r="Y40" s="40"/>
      <c r="Z40" s="226"/>
      <c r="AA40" s="226"/>
      <c r="AB40" s="260">
        <v>5</v>
      </c>
      <c r="AC40" s="261">
        <v>4</v>
      </c>
      <c r="AD40" s="261">
        <v>3</v>
      </c>
      <c r="AE40" s="261">
        <v>2</v>
      </c>
      <c r="AF40" s="262">
        <v>1</v>
      </c>
      <c r="AG40" s="263">
        <v>5</v>
      </c>
      <c r="AH40" s="261">
        <v>4</v>
      </c>
      <c r="AI40" s="261">
        <v>3</v>
      </c>
      <c r="AJ40" s="261">
        <v>2</v>
      </c>
      <c r="AK40" s="264">
        <v>1</v>
      </c>
      <c r="AL40" s="496" t="s">
        <v>4</v>
      </c>
      <c r="AM40" s="497"/>
      <c r="AN40" s="498"/>
      <c r="AO40" s="226"/>
      <c r="AP40" s="226"/>
      <c r="AQ40" s="226"/>
      <c r="AR40" s="226"/>
      <c r="AS40" s="226"/>
      <c r="AT40" s="226"/>
      <c r="AU40" s="226"/>
      <c r="AV40" s="226"/>
      <c r="AW40" s="226"/>
      <c r="AX40" s="226"/>
    </row>
    <row r="41" spans="1:50" ht="15.75" customHeight="1">
      <c r="A41" s="227"/>
      <c r="B41" s="227"/>
      <c r="C41" s="227"/>
      <c r="D41" s="227"/>
      <c r="E41" s="227"/>
      <c r="F41" s="227"/>
      <c r="G41" s="40"/>
      <c r="H41" s="226"/>
      <c r="I41" s="226"/>
      <c r="J41" s="226"/>
      <c r="K41" s="494"/>
      <c r="L41" s="492"/>
      <c r="M41" s="492"/>
      <c r="N41" s="492"/>
      <c r="O41" s="495"/>
      <c r="P41" s="491"/>
      <c r="Q41" s="492"/>
      <c r="R41" s="492"/>
      <c r="S41" s="492"/>
      <c r="T41" s="493"/>
      <c r="U41" s="496" t="s">
        <v>186</v>
      </c>
      <c r="V41" s="497"/>
      <c r="W41" s="498"/>
      <c r="X41" s="227"/>
      <c r="Y41" s="40"/>
      <c r="Z41" s="226"/>
      <c r="AA41" s="226"/>
      <c r="AB41" s="494"/>
      <c r="AC41" s="492"/>
      <c r="AD41" s="492"/>
      <c r="AE41" s="492"/>
      <c r="AF41" s="495"/>
      <c r="AG41" s="491"/>
      <c r="AH41" s="492"/>
      <c r="AI41" s="492"/>
      <c r="AJ41" s="492"/>
      <c r="AK41" s="493"/>
      <c r="AL41" s="496" t="s">
        <v>186</v>
      </c>
      <c r="AM41" s="497"/>
      <c r="AN41" s="498"/>
      <c r="AO41" s="226"/>
      <c r="AP41" s="226"/>
      <c r="AQ41" s="226"/>
      <c r="AR41" s="226"/>
      <c r="AS41" s="226"/>
      <c r="AT41" s="226"/>
      <c r="AU41" s="226"/>
      <c r="AV41" s="226"/>
      <c r="AW41" s="226"/>
      <c r="AX41" s="226"/>
    </row>
    <row r="42" spans="1:50" ht="12" customHeight="1" thickBot="1">
      <c r="A42" s="226"/>
      <c r="B42" s="226"/>
      <c r="C42" s="226"/>
      <c r="D42" s="226"/>
      <c r="E42" s="226"/>
      <c r="F42" s="226"/>
      <c r="G42" s="226"/>
      <c r="H42" s="226"/>
      <c r="I42" s="226"/>
      <c r="J42" s="226"/>
      <c r="K42" s="504"/>
      <c r="L42" s="505"/>
      <c r="M42" s="505"/>
      <c r="N42" s="505"/>
      <c r="O42" s="526"/>
      <c r="P42" s="516"/>
      <c r="Q42" s="505"/>
      <c r="R42" s="505"/>
      <c r="S42" s="505"/>
      <c r="T42" s="506"/>
      <c r="U42" s="513" t="s">
        <v>190</v>
      </c>
      <c r="V42" s="514"/>
      <c r="W42" s="515"/>
      <c r="X42" s="226"/>
      <c r="Y42" s="226"/>
      <c r="Z42" s="226"/>
      <c r="AA42" s="226"/>
      <c r="AB42" s="504"/>
      <c r="AC42" s="505"/>
      <c r="AD42" s="505"/>
      <c r="AE42" s="505"/>
      <c r="AF42" s="526"/>
      <c r="AG42" s="505"/>
      <c r="AH42" s="505"/>
      <c r="AI42" s="505"/>
      <c r="AJ42" s="505"/>
      <c r="AK42" s="506"/>
      <c r="AL42" s="513" t="s">
        <v>190</v>
      </c>
      <c r="AM42" s="514"/>
      <c r="AN42" s="515"/>
      <c r="AO42" s="226"/>
      <c r="AP42" s="226"/>
      <c r="AQ42" s="226"/>
      <c r="AR42" s="226"/>
      <c r="AS42" s="226"/>
      <c r="AT42" s="226"/>
      <c r="AU42" s="226"/>
      <c r="AV42" s="226"/>
      <c r="AW42" s="226"/>
      <c r="AX42" s="226"/>
    </row>
    <row r="43" spans="1:50" ht="12" customHeight="1">
      <c r="AK43" s="2"/>
      <c r="AL43" s="2"/>
      <c r="AM43" s="2"/>
      <c r="AN43" s="2"/>
    </row>
    <row r="48" spans="1:50" ht="12" customHeight="1">
      <c r="T48" s="5"/>
    </row>
    <row r="62" spans="1:9" ht="12" customHeight="1">
      <c r="A62" s="2"/>
      <c r="B62" s="10"/>
      <c r="C62" s="10"/>
      <c r="D62" s="2"/>
      <c r="E62" s="10"/>
      <c r="F62" s="2"/>
      <c r="G62" s="2"/>
      <c r="H62" s="4"/>
      <c r="I62" s="2"/>
    </row>
    <row r="63" spans="1:9" ht="12" customHeight="1">
      <c r="A63" s="2"/>
      <c r="B63" s="10"/>
      <c r="C63" s="10"/>
      <c r="D63" s="2"/>
      <c r="E63" s="10"/>
      <c r="F63" s="2"/>
      <c r="G63" s="2"/>
      <c r="H63" s="4"/>
      <c r="I63" s="2"/>
    </row>
    <row r="64" spans="1:9" ht="12" customHeight="1">
      <c r="A64" s="2"/>
      <c r="B64" s="10"/>
      <c r="C64" s="10"/>
      <c r="D64" s="2"/>
      <c r="E64" s="10"/>
      <c r="F64" s="2"/>
      <c r="G64" s="2"/>
      <c r="H64" s="4"/>
      <c r="I64" s="2"/>
    </row>
    <row r="65" spans="1:9" ht="12" customHeight="1">
      <c r="A65" s="2"/>
      <c r="B65" s="10"/>
      <c r="C65" s="10"/>
      <c r="D65" s="2"/>
      <c r="E65" s="10"/>
      <c r="F65" s="2"/>
      <c r="G65" s="2"/>
      <c r="H65" s="4"/>
      <c r="I65" s="2"/>
    </row>
    <row r="66" spans="1:9" ht="12" customHeight="1">
      <c r="A66" s="2"/>
      <c r="B66" s="10"/>
      <c r="C66" s="10"/>
      <c r="D66" s="2"/>
      <c r="E66" s="10"/>
      <c r="F66" s="2"/>
      <c r="G66" s="2"/>
      <c r="H66" s="4"/>
      <c r="I66" s="2"/>
    </row>
    <row r="67" spans="1:9" ht="12" customHeight="1">
      <c r="A67" s="2"/>
      <c r="B67" s="10"/>
      <c r="C67" s="10"/>
      <c r="D67" s="2"/>
      <c r="E67" s="10"/>
      <c r="F67" s="2"/>
      <c r="G67" s="2"/>
      <c r="H67" s="4"/>
      <c r="I67" s="2"/>
    </row>
    <row r="68" spans="1:9" ht="12" customHeight="1">
      <c r="A68" s="2"/>
      <c r="B68" s="10"/>
      <c r="C68" s="10"/>
      <c r="D68" s="2"/>
      <c r="E68" s="10"/>
      <c r="F68" s="2"/>
      <c r="G68" s="2"/>
      <c r="H68" s="4"/>
      <c r="I68" s="2"/>
    </row>
    <row r="69" spans="1:9" ht="12" customHeight="1">
      <c r="A69" s="2"/>
      <c r="B69" s="10"/>
      <c r="C69" s="10"/>
      <c r="D69" s="2"/>
      <c r="E69" s="10"/>
      <c r="F69" s="2"/>
      <c r="G69" s="2"/>
      <c r="H69" s="4"/>
      <c r="I69" s="2"/>
    </row>
    <row r="70" spans="1:9" ht="12" customHeight="1">
      <c r="A70" s="2"/>
      <c r="B70" s="10"/>
      <c r="C70" s="10"/>
      <c r="D70" s="2"/>
      <c r="E70" s="10"/>
      <c r="F70" s="2"/>
      <c r="G70" s="2"/>
      <c r="H70" s="4"/>
      <c r="I70" s="2"/>
    </row>
    <row r="71" spans="1:9" ht="12" customHeight="1">
      <c r="A71" s="4"/>
      <c r="B71" s="4"/>
      <c r="C71" s="4"/>
      <c r="D71" s="4"/>
      <c r="E71" s="4"/>
      <c r="F71" s="4"/>
      <c r="G71" s="4"/>
      <c r="H71" s="4"/>
      <c r="I71" s="4"/>
    </row>
  </sheetData>
  <mergeCells count="69">
    <mergeCell ref="AL32:AN33"/>
    <mergeCell ref="AI19:AK20"/>
    <mergeCell ref="AI29:AK29"/>
    <mergeCell ref="AD29:AH29"/>
    <mergeCell ref="R5:W5"/>
    <mergeCell ref="P8:T8"/>
    <mergeCell ref="P15:T15"/>
    <mergeCell ref="U15:Y15"/>
    <mergeCell ref="U8:Y8"/>
    <mergeCell ref="R26:T26"/>
    <mergeCell ref="R27:T27"/>
    <mergeCell ref="Y29:AC29"/>
    <mergeCell ref="AI28:AK28"/>
    <mergeCell ref="AI26:AK26"/>
    <mergeCell ref="AI27:AK27"/>
    <mergeCell ref="AA9:AB12"/>
    <mergeCell ref="J18:O18"/>
    <mergeCell ref="AA18:AF18"/>
    <mergeCell ref="R21:T21"/>
    <mergeCell ref="AI21:AK21"/>
    <mergeCell ref="AJ22:AK25"/>
    <mergeCell ref="S22:T25"/>
    <mergeCell ref="Y21:AC21"/>
    <mergeCell ref="AD21:AH21"/>
    <mergeCell ref="H21:L21"/>
    <mergeCell ref="M21:Q21"/>
    <mergeCell ref="R19:T20"/>
    <mergeCell ref="K42:O42"/>
    <mergeCell ref="AB42:AF42"/>
    <mergeCell ref="AG42:AK42"/>
    <mergeCell ref="AD31:AI31"/>
    <mergeCell ref="P42:T42"/>
    <mergeCell ref="M31:R31"/>
    <mergeCell ref="U42:W42"/>
    <mergeCell ref="P34:T34"/>
    <mergeCell ref="K34:O34"/>
    <mergeCell ref="K41:O41"/>
    <mergeCell ref="P41:T41"/>
    <mergeCell ref="U39:W39"/>
    <mergeCell ref="V35:W38"/>
    <mergeCell ref="AB34:AF34"/>
    <mergeCell ref="U32:W33"/>
    <mergeCell ref="AL41:AN41"/>
    <mergeCell ref="AL42:AN42"/>
    <mergeCell ref="U34:W34"/>
    <mergeCell ref="U40:W40"/>
    <mergeCell ref="AG34:AK34"/>
    <mergeCell ref="AB41:AF41"/>
    <mergeCell ref="AG41:AK41"/>
    <mergeCell ref="U41:W41"/>
    <mergeCell ref="AL34:AN34"/>
    <mergeCell ref="AM35:AN38"/>
    <mergeCell ref="AL39:AN39"/>
    <mergeCell ref="AL40:AN40"/>
    <mergeCell ref="H28:L28"/>
    <mergeCell ref="M28:Q28"/>
    <mergeCell ref="R29:T29"/>
    <mergeCell ref="M29:Q29"/>
    <mergeCell ref="H29:L29"/>
    <mergeCell ref="R28:T28"/>
    <mergeCell ref="AD28:AH28"/>
    <mergeCell ref="Y28:AC28"/>
    <mergeCell ref="Z8:AB8"/>
    <mergeCell ref="Z3:AB3"/>
    <mergeCell ref="P3:Y3"/>
    <mergeCell ref="Z13:AB13"/>
    <mergeCell ref="Z14:AB14"/>
    <mergeCell ref="Z15:AB15"/>
    <mergeCell ref="Z6:AB7"/>
  </mergeCells>
  <phoneticPr fontId="1"/>
  <dataValidations count="1">
    <dataValidation type="list" allowBlank="1" showInputMessage="1" showErrorMessage="1" sqref="K35:T38 AB35:AK38 K32:T33 AB32:AK33 P6:Y7 H22:Q25 H19:Q20 Y19:AH20 P9:Y12 Y22:AH25">
      <formula1>"○,×"</formula1>
    </dataValidation>
  </dataValidations>
  <printOptions horizontalCentered="1" verticalCentered="1"/>
  <pageMargins left="0.59055118110236227" right="0.59055118110236227" top="0.78740157480314965" bottom="0.78740157480314965" header="0.31496062992125984" footer="0.31496062992125984"/>
  <pageSetup paperSize="9" orientation="landscape" r:id="rId1"/>
  <headerFooter alignWithMargins="0">
    <oddFooter>&amp;C１５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71"/>
  <sheetViews>
    <sheetView showGridLines="0" topLeftCell="A27" zoomScale="130" zoomScaleNormal="130" zoomScaleSheetLayoutView="90" workbookViewId="0">
      <selection activeCell="R6" sqref="R6"/>
    </sheetView>
  </sheetViews>
  <sheetFormatPr defaultColWidth="2.85546875" defaultRowHeight="12" customHeight="1"/>
  <cols>
    <col min="1" max="16384" width="2.85546875" style="1"/>
  </cols>
  <sheetData>
    <row r="1" spans="1:50" ht="17.25">
      <c r="A1" s="20" t="s">
        <v>261</v>
      </c>
      <c r="B1" s="6"/>
      <c r="C1" s="6"/>
      <c r="D1" s="6"/>
      <c r="E1" s="6"/>
      <c r="F1" s="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  <c r="AW1" s="226"/>
      <c r="AX1" s="226"/>
    </row>
    <row r="2" spans="1:50" ht="12" customHeight="1" thickBot="1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26"/>
      <c r="AT2" s="226"/>
      <c r="AU2" s="226"/>
      <c r="AV2" s="226"/>
      <c r="AW2" s="226"/>
      <c r="AX2" s="226"/>
    </row>
    <row r="3" spans="1:50" ht="15.75" customHeight="1" thickBot="1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502"/>
      <c r="Q3" s="500"/>
      <c r="R3" s="500"/>
      <c r="S3" s="500"/>
      <c r="T3" s="500"/>
      <c r="U3" s="500"/>
      <c r="V3" s="500"/>
      <c r="W3" s="500"/>
      <c r="X3" s="500"/>
      <c r="Y3" s="503"/>
      <c r="Z3" s="499" t="s">
        <v>194</v>
      </c>
      <c r="AA3" s="500"/>
      <c r="AB3" s="501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226"/>
      <c r="AS3" s="226"/>
      <c r="AT3" s="226"/>
      <c r="AU3" s="226"/>
      <c r="AV3" s="226"/>
      <c r="AW3" s="226"/>
      <c r="AX3" s="226"/>
    </row>
    <row r="4" spans="1:50" ht="11.25" customHeight="1">
      <c r="A4" s="226"/>
      <c r="B4" s="226" t="s">
        <v>196</v>
      </c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68"/>
      <c r="U4" s="282"/>
      <c r="V4" s="228"/>
      <c r="W4" s="228"/>
      <c r="X4" s="227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  <c r="AU4" s="226"/>
      <c r="AV4" s="226"/>
      <c r="AW4" s="226"/>
      <c r="AX4" s="226"/>
    </row>
    <row r="5" spans="1:50" ht="12" customHeight="1" thickBot="1">
      <c r="A5" s="226"/>
      <c r="B5" s="226" t="s">
        <v>195</v>
      </c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105"/>
      <c r="N5" s="105"/>
      <c r="O5" s="105"/>
      <c r="P5" s="105"/>
      <c r="Q5" s="105"/>
      <c r="R5" s="527" t="s">
        <v>771</v>
      </c>
      <c r="S5" s="528"/>
      <c r="T5" s="528"/>
      <c r="U5" s="528"/>
      <c r="V5" s="528"/>
      <c r="W5" s="529"/>
      <c r="X5" s="105"/>
      <c r="Y5" s="105"/>
      <c r="Z5" s="105"/>
      <c r="AA5" s="105"/>
      <c r="AB5" s="105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226"/>
      <c r="AP5" s="226"/>
      <c r="AQ5" s="226"/>
      <c r="AR5" s="226"/>
      <c r="AS5" s="226"/>
      <c r="AT5" s="226"/>
      <c r="AU5" s="226"/>
      <c r="AV5" s="226"/>
      <c r="AW5" s="226"/>
      <c r="AX5" s="226"/>
    </row>
    <row r="6" spans="1:50" ht="9.75" customHeight="1">
      <c r="A6" s="226"/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32"/>
      <c r="Q6" s="233"/>
      <c r="R6" s="233"/>
      <c r="S6" s="233"/>
      <c r="T6" s="234"/>
      <c r="U6" s="235"/>
      <c r="V6" s="233"/>
      <c r="W6" s="233"/>
      <c r="X6" s="233"/>
      <c r="Y6" s="236"/>
      <c r="Z6" s="507" t="s">
        <v>183</v>
      </c>
      <c r="AA6" s="508"/>
      <c r="AB6" s="509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6"/>
      <c r="AN6" s="226"/>
      <c r="AO6" s="226"/>
      <c r="AP6" s="226"/>
      <c r="AQ6" s="226"/>
      <c r="AR6" s="226"/>
      <c r="AS6" s="226"/>
      <c r="AT6" s="226"/>
      <c r="AU6" s="226"/>
      <c r="AV6" s="226"/>
      <c r="AW6" s="226"/>
      <c r="AX6" s="226"/>
    </row>
    <row r="7" spans="1:50" ht="9.75" customHeight="1">
      <c r="A7" s="226"/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37"/>
      <c r="Q7" s="238"/>
      <c r="R7" s="238"/>
      <c r="S7" s="238"/>
      <c r="T7" s="239"/>
      <c r="U7" s="240"/>
      <c r="V7" s="238"/>
      <c r="W7" s="238"/>
      <c r="X7" s="238"/>
      <c r="Y7" s="241"/>
      <c r="Z7" s="510"/>
      <c r="AA7" s="511"/>
      <c r="AB7" s="512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226"/>
      <c r="AS7" s="226"/>
      <c r="AT7" s="226"/>
      <c r="AU7" s="226"/>
      <c r="AV7" s="226"/>
      <c r="AW7" s="226"/>
      <c r="AX7" s="226"/>
    </row>
    <row r="8" spans="1:50" ht="16.5" customHeight="1">
      <c r="A8" s="226"/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530" t="str">
        <f>IF(T12="","",COUNTIF(P9:T12,"○"))</f>
        <v/>
      </c>
      <c r="Q8" s="518"/>
      <c r="R8" s="518"/>
      <c r="S8" s="518"/>
      <c r="T8" s="531"/>
      <c r="U8" s="517" t="str">
        <f>IF(Y12="","",COUNTIF(U9:Y12,"○"))</f>
        <v/>
      </c>
      <c r="V8" s="518"/>
      <c r="W8" s="518"/>
      <c r="X8" s="518"/>
      <c r="Y8" s="519"/>
      <c r="Z8" s="496" t="s">
        <v>185</v>
      </c>
      <c r="AA8" s="497"/>
      <c r="AB8" s="498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26"/>
      <c r="AX8" s="226"/>
    </row>
    <row r="9" spans="1:50" ht="12" customHeight="1">
      <c r="A9" s="226"/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42"/>
      <c r="Q9" s="243"/>
      <c r="R9" s="243"/>
      <c r="S9" s="243"/>
      <c r="T9" s="244"/>
      <c r="U9" s="245"/>
      <c r="V9" s="243"/>
      <c r="W9" s="243"/>
      <c r="X9" s="243"/>
      <c r="Y9" s="246"/>
      <c r="Z9" s="247">
        <v>4</v>
      </c>
      <c r="AA9" s="520" t="s">
        <v>189</v>
      </c>
      <c r="AB9" s="521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</row>
    <row r="10" spans="1:50" ht="12" customHeight="1">
      <c r="A10" s="226"/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48"/>
      <c r="Q10" s="249"/>
      <c r="R10" s="249"/>
      <c r="S10" s="249"/>
      <c r="T10" s="250"/>
      <c r="U10" s="251"/>
      <c r="V10" s="249"/>
      <c r="W10" s="249"/>
      <c r="X10" s="249"/>
      <c r="Y10" s="252"/>
      <c r="Z10" s="253">
        <v>3</v>
      </c>
      <c r="AA10" s="522"/>
      <c r="AB10" s="523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226"/>
      <c r="AU10" s="226"/>
      <c r="AV10" s="226"/>
      <c r="AW10" s="226"/>
      <c r="AX10" s="226"/>
    </row>
    <row r="11" spans="1:50" ht="12" customHeight="1">
      <c r="A11" s="226"/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48"/>
      <c r="Q11" s="249"/>
      <c r="R11" s="249"/>
      <c r="S11" s="249"/>
      <c r="T11" s="250"/>
      <c r="U11" s="251"/>
      <c r="V11" s="249"/>
      <c r="W11" s="249"/>
      <c r="X11" s="249"/>
      <c r="Y11" s="252"/>
      <c r="Z11" s="253">
        <v>2</v>
      </c>
      <c r="AA11" s="522"/>
      <c r="AB11" s="523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</row>
    <row r="12" spans="1:50" ht="12" customHeight="1">
      <c r="A12" s="226"/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54"/>
      <c r="Q12" s="255"/>
      <c r="R12" s="255"/>
      <c r="S12" s="255"/>
      <c r="T12" s="256"/>
      <c r="U12" s="257"/>
      <c r="V12" s="255"/>
      <c r="W12" s="255"/>
      <c r="X12" s="255"/>
      <c r="Y12" s="258"/>
      <c r="Z12" s="259">
        <v>1</v>
      </c>
      <c r="AA12" s="524"/>
      <c r="AB12" s="525"/>
      <c r="AC12" s="226"/>
      <c r="AD12" s="226"/>
      <c r="AE12" s="226"/>
      <c r="AF12" s="226"/>
      <c r="AG12" s="226"/>
      <c r="AH12" s="226"/>
      <c r="AI12" s="226"/>
      <c r="AJ12" s="226"/>
      <c r="AK12" s="226"/>
      <c r="AL12" s="226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6"/>
    </row>
    <row r="13" spans="1:50" ht="12" customHeight="1">
      <c r="A13" s="226"/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60"/>
      <c r="Q13" s="261"/>
      <c r="R13" s="261"/>
      <c r="S13" s="261"/>
      <c r="T13" s="262"/>
      <c r="U13" s="263"/>
      <c r="V13" s="261"/>
      <c r="W13" s="261"/>
      <c r="X13" s="261"/>
      <c r="Y13" s="264"/>
      <c r="Z13" s="496" t="s">
        <v>10</v>
      </c>
      <c r="AA13" s="497"/>
      <c r="AB13" s="498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</row>
    <row r="14" spans="1:50" ht="12" customHeight="1">
      <c r="A14" s="226"/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60">
        <v>5</v>
      </c>
      <c r="Q14" s="261">
        <v>4</v>
      </c>
      <c r="R14" s="261">
        <v>3</v>
      </c>
      <c r="S14" s="261">
        <v>2</v>
      </c>
      <c r="T14" s="262">
        <v>1</v>
      </c>
      <c r="U14" s="263">
        <v>5</v>
      </c>
      <c r="V14" s="261">
        <v>4</v>
      </c>
      <c r="W14" s="261">
        <v>3</v>
      </c>
      <c r="X14" s="261">
        <v>2</v>
      </c>
      <c r="Y14" s="264">
        <v>1</v>
      </c>
      <c r="Z14" s="496" t="s">
        <v>4</v>
      </c>
      <c r="AA14" s="497"/>
      <c r="AB14" s="498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  <c r="AQ14" s="226"/>
      <c r="AR14" s="226"/>
      <c r="AS14" s="226"/>
      <c r="AT14" s="226"/>
      <c r="AU14" s="226"/>
      <c r="AV14" s="226"/>
      <c r="AW14" s="226"/>
      <c r="AX14" s="226"/>
    </row>
    <row r="15" spans="1:50" ht="15.75" customHeight="1" thickBot="1">
      <c r="A15" s="226"/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513"/>
      <c r="Q15" s="514"/>
      <c r="R15" s="514"/>
      <c r="S15" s="514"/>
      <c r="T15" s="532"/>
      <c r="U15" s="533"/>
      <c r="V15" s="514"/>
      <c r="W15" s="514"/>
      <c r="X15" s="514"/>
      <c r="Y15" s="515"/>
      <c r="Z15" s="504" t="s">
        <v>186</v>
      </c>
      <c r="AA15" s="505"/>
      <c r="AB15" s="50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26"/>
    </row>
    <row r="16" spans="1:50" ht="11.25" customHeight="1">
      <c r="A16" s="226"/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83"/>
      <c r="Q16" s="284"/>
      <c r="R16" s="267"/>
      <c r="S16" s="265"/>
      <c r="T16" s="265"/>
      <c r="U16" s="265"/>
      <c r="V16" s="265"/>
      <c r="W16" s="266"/>
      <c r="X16" s="267"/>
      <c r="Y16" s="265"/>
      <c r="Z16" s="227"/>
      <c r="AA16" s="227"/>
      <c r="AB16" s="227"/>
      <c r="AC16" s="227"/>
      <c r="AD16" s="226"/>
      <c r="AE16" s="226"/>
      <c r="AF16" s="226"/>
      <c r="AG16" s="226"/>
      <c r="AH16" s="226"/>
      <c r="AI16" s="226"/>
      <c r="AJ16" s="226"/>
      <c r="AK16" s="226"/>
      <c r="AL16" s="226"/>
      <c r="AM16" s="105"/>
      <c r="AN16" s="105"/>
      <c r="AO16" s="105"/>
      <c r="AP16" s="105"/>
      <c r="AQ16" s="226"/>
      <c r="AR16" s="226"/>
      <c r="AS16" s="226"/>
      <c r="AT16" s="226"/>
      <c r="AU16" s="226"/>
      <c r="AV16" s="226"/>
      <c r="AW16" s="226"/>
      <c r="AX16" s="226"/>
    </row>
    <row r="17" spans="1:50" ht="11.25" customHeight="1">
      <c r="A17" s="226"/>
      <c r="B17" s="226"/>
      <c r="C17" s="226"/>
      <c r="D17" s="226"/>
      <c r="E17" s="226"/>
      <c r="F17" s="226"/>
      <c r="G17" s="226"/>
      <c r="H17" s="226"/>
      <c r="I17" s="226"/>
      <c r="J17" s="227"/>
      <c r="K17" s="227"/>
      <c r="L17" s="268"/>
      <c r="M17" s="269"/>
      <c r="N17" s="270"/>
      <c r="O17" s="270"/>
      <c r="P17" s="270"/>
      <c r="Q17" s="270"/>
      <c r="R17" s="227"/>
      <c r="S17" s="226"/>
      <c r="T17" s="226"/>
      <c r="U17" s="226"/>
      <c r="V17" s="226"/>
      <c r="W17" s="226"/>
      <c r="X17" s="270"/>
      <c r="Y17" s="270"/>
      <c r="Z17" s="270"/>
      <c r="AA17" s="270"/>
      <c r="AB17" s="270"/>
      <c r="AC17" s="271"/>
      <c r="AD17" s="230"/>
      <c r="AE17" s="227"/>
      <c r="AF17" s="227"/>
      <c r="AG17" s="226"/>
      <c r="AH17" s="226"/>
      <c r="AI17" s="226"/>
      <c r="AJ17" s="226"/>
      <c r="AK17" s="226"/>
      <c r="AL17" s="226"/>
      <c r="AM17" s="40"/>
      <c r="AN17" s="40"/>
      <c r="AO17" s="40"/>
      <c r="AP17" s="40"/>
      <c r="AQ17" s="226"/>
      <c r="AR17" s="226"/>
      <c r="AS17" s="226"/>
      <c r="AT17" s="226"/>
      <c r="AU17" s="226"/>
      <c r="AV17" s="226"/>
      <c r="AW17" s="226"/>
      <c r="AX17" s="226"/>
    </row>
    <row r="18" spans="1:50" ht="12" customHeight="1" thickBot="1">
      <c r="A18" s="226"/>
      <c r="B18" s="226"/>
      <c r="C18" s="226"/>
      <c r="D18" s="226"/>
      <c r="E18" s="226"/>
      <c r="F18" s="226"/>
      <c r="G18" s="226"/>
      <c r="H18" s="226"/>
      <c r="I18" s="226"/>
      <c r="J18" s="527" t="s">
        <v>192</v>
      </c>
      <c r="K18" s="528"/>
      <c r="L18" s="528"/>
      <c r="M18" s="528"/>
      <c r="N18" s="528"/>
      <c r="O18" s="529"/>
      <c r="P18" s="272"/>
      <c r="Q18" s="226"/>
      <c r="R18" s="226"/>
      <c r="S18" s="226"/>
      <c r="T18" s="226"/>
      <c r="U18" s="226"/>
      <c r="V18" s="226"/>
      <c r="W18" s="227"/>
      <c r="X18" s="226"/>
      <c r="Y18" s="227"/>
      <c r="Z18" s="227"/>
      <c r="AA18" s="527" t="s">
        <v>269</v>
      </c>
      <c r="AB18" s="528"/>
      <c r="AC18" s="528"/>
      <c r="AD18" s="528"/>
      <c r="AE18" s="528"/>
      <c r="AF18" s="529"/>
      <c r="AG18" s="272"/>
      <c r="AH18" s="226"/>
      <c r="AI18" s="226"/>
      <c r="AJ18" s="226"/>
      <c r="AK18" s="226"/>
      <c r="AL18" s="226"/>
      <c r="AM18" s="226"/>
      <c r="AN18" s="226"/>
      <c r="AO18" s="226"/>
      <c r="AP18" s="226"/>
      <c r="AQ18" s="226"/>
      <c r="AR18" s="226"/>
      <c r="AS18" s="226"/>
      <c r="AT18" s="226"/>
      <c r="AU18" s="226"/>
      <c r="AV18" s="226"/>
      <c r="AW18" s="226"/>
      <c r="AX18" s="226"/>
    </row>
    <row r="19" spans="1:50" ht="9.75" customHeight="1">
      <c r="A19" s="226"/>
      <c r="B19" s="226"/>
      <c r="C19" s="226"/>
      <c r="D19" s="226"/>
      <c r="E19" s="226"/>
      <c r="F19" s="226"/>
      <c r="G19" s="226"/>
      <c r="H19" s="232"/>
      <c r="I19" s="233"/>
      <c r="J19" s="233"/>
      <c r="K19" s="233"/>
      <c r="L19" s="234"/>
      <c r="M19" s="235"/>
      <c r="N19" s="233"/>
      <c r="O19" s="233"/>
      <c r="P19" s="233"/>
      <c r="Q19" s="236"/>
      <c r="R19" s="507" t="s">
        <v>183</v>
      </c>
      <c r="S19" s="508"/>
      <c r="T19" s="509"/>
      <c r="U19" s="226"/>
      <c r="V19" s="226"/>
      <c r="W19" s="226"/>
      <c r="X19" s="226"/>
      <c r="Y19" s="232"/>
      <c r="Z19" s="233"/>
      <c r="AA19" s="233"/>
      <c r="AB19" s="233"/>
      <c r="AC19" s="234"/>
      <c r="AD19" s="235"/>
      <c r="AE19" s="233"/>
      <c r="AF19" s="233"/>
      <c r="AG19" s="233"/>
      <c r="AH19" s="236"/>
      <c r="AI19" s="507" t="s">
        <v>183</v>
      </c>
      <c r="AJ19" s="508"/>
      <c r="AK19" s="509"/>
      <c r="AL19" s="40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6"/>
      <c r="AX19" s="226"/>
    </row>
    <row r="20" spans="1:50" ht="9.75" customHeight="1">
      <c r="A20" s="226"/>
      <c r="B20" s="226"/>
      <c r="C20" s="226"/>
      <c r="D20" s="226"/>
      <c r="E20" s="226"/>
      <c r="F20" s="226"/>
      <c r="G20" s="226"/>
      <c r="H20" s="237"/>
      <c r="I20" s="238"/>
      <c r="J20" s="238"/>
      <c r="K20" s="238"/>
      <c r="L20" s="239"/>
      <c r="M20" s="240"/>
      <c r="N20" s="238"/>
      <c r="O20" s="238"/>
      <c r="P20" s="238"/>
      <c r="Q20" s="241"/>
      <c r="R20" s="510"/>
      <c r="S20" s="511"/>
      <c r="T20" s="512"/>
      <c r="U20" s="226"/>
      <c r="V20" s="226"/>
      <c r="W20" s="226"/>
      <c r="X20" s="226"/>
      <c r="Y20" s="237"/>
      <c r="Z20" s="238"/>
      <c r="AA20" s="238"/>
      <c r="AB20" s="238"/>
      <c r="AC20" s="239"/>
      <c r="AD20" s="240"/>
      <c r="AE20" s="238"/>
      <c r="AF20" s="238"/>
      <c r="AG20" s="238"/>
      <c r="AH20" s="241"/>
      <c r="AI20" s="510"/>
      <c r="AJ20" s="511"/>
      <c r="AK20" s="512"/>
      <c r="AL20" s="40"/>
      <c r="AM20" s="226"/>
      <c r="AN20" s="226"/>
      <c r="AO20" s="226"/>
      <c r="AP20" s="226"/>
      <c r="AQ20" s="226"/>
      <c r="AR20" s="226"/>
      <c r="AS20" s="226"/>
      <c r="AT20" s="226"/>
      <c r="AU20" s="226"/>
      <c r="AV20" s="226"/>
      <c r="AW20" s="226"/>
      <c r="AX20" s="226"/>
    </row>
    <row r="21" spans="1:50" ht="16.5" customHeight="1">
      <c r="A21" s="226"/>
      <c r="B21" s="226"/>
      <c r="C21" s="226"/>
      <c r="D21" s="226"/>
      <c r="E21" s="226"/>
      <c r="F21" s="226"/>
      <c r="G21" s="226"/>
      <c r="H21" s="530" t="str">
        <f>IF(L25="","",COUNTIF(H22:L25,"○"))</f>
        <v/>
      </c>
      <c r="I21" s="518"/>
      <c r="J21" s="518"/>
      <c r="K21" s="518"/>
      <c r="L21" s="531"/>
      <c r="M21" s="517" t="str">
        <f>IF(Q25="","",COUNTIF(M22:Q25,"○"))</f>
        <v/>
      </c>
      <c r="N21" s="518"/>
      <c r="O21" s="518"/>
      <c r="P21" s="518"/>
      <c r="Q21" s="519"/>
      <c r="R21" s="496" t="s">
        <v>185</v>
      </c>
      <c r="S21" s="497"/>
      <c r="T21" s="498"/>
      <c r="U21" s="226"/>
      <c r="V21" s="226"/>
      <c r="W21" s="226"/>
      <c r="X21" s="226"/>
      <c r="Y21" s="530" t="str">
        <f>IF(AC25="","",COUNTIF(Y22:AC25,"○"))</f>
        <v/>
      </c>
      <c r="Z21" s="518"/>
      <c r="AA21" s="518"/>
      <c r="AB21" s="518"/>
      <c r="AC21" s="531"/>
      <c r="AD21" s="517" t="str">
        <f>IF(AH25="","",COUNTIF(AD22:AH25,"○"))</f>
        <v/>
      </c>
      <c r="AE21" s="518"/>
      <c r="AF21" s="518"/>
      <c r="AG21" s="518"/>
      <c r="AH21" s="519"/>
      <c r="AI21" s="496" t="s">
        <v>185</v>
      </c>
      <c r="AJ21" s="497"/>
      <c r="AK21" s="498"/>
      <c r="AL21" s="40"/>
      <c r="AM21" s="226"/>
      <c r="AN21" s="226"/>
      <c r="AO21" s="226"/>
      <c r="AP21" s="226"/>
      <c r="AQ21" s="226"/>
      <c r="AR21" s="226"/>
      <c r="AS21" s="226"/>
      <c r="AT21" s="226"/>
      <c r="AU21" s="226"/>
      <c r="AV21" s="226"/>
      <c r="AW21" s="226"/>
      <c r="AX21" s="226"/>
    </row>
    <row r="22" spans="1:50" ht="12" customHeight="1">
      <c r="A22" s="226"/>
      <c r="B22" s="226"/>
      <c r="C22" s="226"/>
      <c r="D22" s="226"/>
      <c r="E22" s="226"/>
      <c r="F22" s="226"/>
      <c r="G22" s="226"/>
      <c r="H22" s="242"/>
      <c r="I22" s="243"/>
      <c r="J22" s="243"/>
      <c r="K22" s="243"/>
      <c r="L22" s="244"/>
      <c r="M22" s="245"/>
      <c r="N22" s="243"/>
      <c r="O22" s="243"/>
      <c r="P22" s="243"/>
      <c r="Q22" s="246"/>
      <c r="R22" s="247">
        <v>4</v>
      </c>
      <c r="S22" s="520" t="s">
        <v>188</v>
      </c>
      <c r="T22" s="521"/>
      <c r="U22" s="226"/>
      <c r="V22" s="226"/>
      <c r="W22" s="226"/>
      <c r="X22" s="226"/>
      <c r="Y22" s="242"/>
      <c r="Z22" s="243"/>
      <c r="AA22" s="243"/>
      <c r="AB22" s="243"/>
      <c r="AC22" s="244"/>
      <c r="AD22" s="245"/>
      <c r="AE22" s="243"/>
      <c r="AF22" s="243"/>
      <c r="AG22" s="243"/>
      <c r="AH22" s="246"/>
      <c r="AI22" s="247">
        <v>4</v>
      </c>
      <c r="AJ22" s="520" t="s">
        <v>188</v>
      </c>
      <c r="AK22" s="521"/>
      <c r="AL22" s="40"/>
      <c r="AM22" s="226"/>
      <c r="AN22" s="226"/>
      <c r="AO22" s="226"/>
      <c r="AP22" s="226"/>
      <c r="AQ22" s="226"/>
      <c r="AR22" s="226"/>
      <c r="AS22" s="226"/>
      <c r="AT22" s="226"/>
      <c r="AU22" s="226"/>
      <c r="AV22" s="226"/>
      <c r="AW22" s="226"/>
      <c r="AX22" s="226"/>
    </row>
    <row r="23" spans="1:50" ht="12" customHeight="1">
      <c r="A23" s="226"/>
      <c r="B23" s="226"/>
      <c r="C23" s="226"/>
      <c r="D23" s="226"/>
      <c r="E23" s="226"/>
      <c r="F23" s="226"/>
      <c r="G23" s="226"/>
      <c r="H23" s="248"/>
      <c r="I23" s="249"/>
      <c r="J23" s="249"/>
      <c r="K23" s="249"/>
      <c r="L23" s="250"/>
      <c r="M23" s="251"/>
      <c r="N23" s="249"/>
      <c r="O23" s="249"/>
      <c r="P23" s="249"/>
      <c r="Q23" s="252"/>
      <c r="R23" s="253">
        <v>3</v>
      </c>
      <c r="S23" s="522"/>
      <c r="T23" s="523"/>
      <c r="U23" s="226"/>
      <c r="V23" s="226"/>
      <c r="W23" s="226"/>
      <c r="X23" s="226"/>
      <c r="Y23" s="248"/>
      <c r="Z23" s="249"/>
      <c r="AA23" s="249"/>
      <c r="AB23" s="249"/>
      <c r="AC23" s="250"/>
      <c r="AD23" s="251"/>
      <c r="AE23" s="249"/>
      <c r="AF23" s="249"/>
      <c r="AG23" s="249"/>
      <c r="AH23" s="252"/>
      <c r="AI23" s="253">
        <v>3</v>
      </c>
      <c r="AJ23" s="522"/>
      <c r="AK23" s="523"/>
      <c r="AL23" s="40"/>
      <c r="AM23" s="226"/>
      <c r="AN23" s="226"/>
      <c r="AO23" s="226"/>
      <c r="AP23" s="226"/>
      <c r="AQ23" s="226"/>
      <c r="AR23" s="226"/>
      <c r="AS23" s="226"/>
      <c r="AT23" s="226"/>
      <c r="AU23" s="226"/>
      <c r="AV23" s="226"/>
      <c r="AW23" s="226"/>
      <c r="AX23" s="226"/>
    </row>
    <row r="24" spans="1:50" ht="12" customHeight="1">
      <c r="A24" s="226"/>
      <c r="B24" s="226"/>
      <c r="C24" s="226"/>
      <c r="D24" s="226"/>
      <c r="E24" s="226"/>
      <c r="F24" s="226"/>
      <c r="G24" s="226"/>
      <c r="H24" s="248"/>
      <c r="I24" s="249"/>
      <c r="J24" s="249"/>
      <c r="K24" s="249"/>
      <c r="L24" s="250"/>
      <c r="M24" s="251"/>
      <c r="N24" s="249"/>
      <c r="O24" s="249"/>
      <c r="P24" s="249"/>
      <c r="Q24" s="252"/>
      <c r="R24" s="253">
        <v>2</v>
      </c>
      <c r="S24" s="522"/>
      <c r="T24" s="523"/>
      <c r="U24" s="226"/>
      <c r="V24" s="226"/>
      <c r="W24" s="226"/>
      <c r="X24" s="226"/>
      <c r="Y24" s="248"/>
      <c r="Z24" s="249"/>
      <c r="AA24" s="249"/>
      <c r="AB24" s="249"/>
      <c r="AC24" s="250"/>
      <c r="AD24" s="251"/>
      <c r="AE24" s="249"/>
      <c r="AF24" s="249"/>
      <c r="AG24" s="249"/>
      <c r="AH24" s="252"/>
      <c r="AI24" s="253">
        <v>2</v>
      </c>
      <c r="AJ24" s="522"/>
      <c r="AK24" s="523"/>
      <c r="AL24" s="40"/>
      <c r="AM24" s="226"/>
      <c r="AN24" s="226"/>
      <c r="AO24" s="226"/>
      <c r="AP24" s="226"/>
      <c r="AQ24" s="226"/>
      <c r="AR24" s="226"/>
      <c r="AS24" s="226"/>
      <c r="AT24" s="226"/>
      <c r="AU24" s="226"/>
      <c r="AV24" s="226"/>
      <c r="AW24" s="226"/>
      <c r="AX24" s="226"/>
    </row>
    <row r="25" spans="1:50" ht="12" customHeight="1">
      <c r="A25" s="226"/>
      <c r="B25" s="226"/>
      <c r="C25" s="226"/>
      <c r="D25" s="226"/>
      <c r="E25" s="226"/>
      <c r="F25" s="226"/>
      <c r="G25" s="226"/>
      <c r="H25" s="254"/>
      <c r="I25" s="255"/>
      <c r="J25" s="255"/>
      <c r="K25" s="255"/>
      <c r="L25" s="256"/>
      <c r="M25" s="257"/>
      <c r="N25" s="255"/>
      <c r="O25" s="255"/>
      <c r="P25" s="255"/>
      <c r="Q25" s="258"/>
      <c r="R25" s="259">
        <v>1</v>
      </c>
      <c r="S25" s="524"/>
      <c r="T25" s="525"/>
      <c r="U25" s="226"/>
      <c r="V25" s="226"/>
      <c r="W25" s="226"/>
      <c r="X25" s="226"/>
      <c r="Y25" s="254"/>
      <c r="Z25" s="255"/>
      <c r="AA25" s="255"/>
      <c r="AB25" s="255"/>
      <c r="AC25" s="256"/>
      <c r="AD25" s="257"/>
      <c r="AE25" s="255"/>
      <c r="AF25" s="255"/>
      <c r="AG25" s="255"/>
      <c r="AH25" s="258"/>
      <c r="AI25" s="259">
        <v>1</v>
      </c>
      <c r="AJ25" s="524"/>
      <c r="AK25" s="525"/>
      <c r="AL25" s="40"/>
      <c r="AM25" s="226"/>
      <c r="AN25" s="226"/>
      <c r="AO25" s="226"/>
      <c r="AP25" s="226"/>
      <c r="AQ25" s="226"/>
      <c r="AR25" s="226"/>
      <c r="AS25" s="226"/>
      <c r="AT25" s="226"/>
      <c r="AU25" s="226"/>
      <c r="AV25" s="226"/>
      <c r="AW25" s="226"/>
      <c r="AX25" s="226"/>
    </row>
    <row r="26" spans="1:50" ht="12" customHeight="1">
      <c r="A26" s="226"/>
      <c r="B26" s="226"/>
      <c r="C26" s="226"/>
      <c r="D26" s="226"/>
      <c r="E26" s="226"/>
      <c r="F26" s="226"/>
      <c r="G26" s="226"/>
      <c r="H26" s="260"/>
      <c r="I26" s="261"/>
      <c r="J26" s="261"/>
      <c r="K26" s="261"/>
      <c r="L26" s="262"/>
      <c r="M26" s="263"/>
      <c r="N26" s="261"/>
      <c r="O26" s="261"/>
      <c r="P26" s="261"/>
      <c r="Q26" s="264"/>
      <c r="R26" s="496" t="s">
        <v>10</v>
      </c>
      <c r="S26" s="497"/>
      <c r="T26" s="498"/>
      <c r="U26" s="226"/>
      <c r="V26" s="226"/>
      <c r="W26" s="226"/>
      <c r="X26" s="226"/>
      <c r="Y26" s="260"/>
      <c r="Z26" s="261"/>
      <c r="AA26" s="261"/>
      <c r="AB26" s="261"/>
      <c r="AC26" s="262"/>
      <c r="AD26" s="263"/>
      <c r="AE26" s="261"/>
      <c r="AF26" s="261"/>
      <c r="AG26" s="261"/>
      <c r="AH26" s="264"/>
      <c r="AI26" s="496" t="s">
        <v>10</v>
      </c>
      <c r="AJ26" s="497"/>
      <c r="AK26" s="498"/>
      <c r="AL26" s="40"/>
      <c r="AM26" s="226"/>
      <c r="AN26" s="226"/>
      <c r="AO26" s="226"/>
      <c r="AP26" s="226"/>
      <c r="AQ26" s="226"/>
      <c r="AR26" s="226"/>
      <c r="AS26" s="226"/>
      <c r="AT26" s="226"/>
      <c r="AU26" s="226"/>
      <c r="AV26" s="226"/>
      <c r="AW26" s="226"/>
      <c r="AX26" s="226"/>
    </row>
    <row r="27" spans="1:50" ht="12" customHeight="1">
      <c r="A27" s="226"/>
      <c r="B27" s="226"/>
      <c r="C27" s="226"/>
      <c r="D27" s="226"/>
      <c r="E27" s="226"/>
      <c r="F27" s="226"/>
      <c r="G27" s="226"/>
      <c r="H27" s="260">
        <v>5</v>
      </c>
      <c r="I27" s="261">
        <v>4</v>
      </c>
      <c r="J27" s="261">
        <v>3</v>
      </c>
      <c r="K27" s="261">
        <v>2</v>
      </c>
      <c r="L27" s="262">
        <v>1</v>
      </c>
      <c r="M27" s="263">
        <v>5</v>
      </c>
      <c r="N27" s="261">
        <v>4</v>
      </c>
      <c r="O27" s="261">
        <v>3</v>
      </c>
      <c r="P27" s="261">
        <v>2</v>
      </c>
      <c r="Q27" s="264">
        <v>1</v>
      </c>
      <c r="R27" s="496" t="s">
        <v>4</v>
      </c>
      <c r="S27" s="497"/>
      <c r="T27" s="498"/>
      <c r="U27" s="226"/>
      <c r="V27" s="226"/>
      <c r="W27" s="226"/>
      <c r="X27" s="226"/>
      <c r="Y27" s="260">
        <v>5</v>
      </c>
      <c r="Z27" s="261">
        <v>4</v>
      </c>
      <c r="AA27" s="261">
        <v>3</v>
      </c>
      <c r="AB27" s="261">
        <v>2</v>
      </c>
      <c r="AC27" s="262">
        <v>1</v>
      </c>
      <c r="AD27" s="263">
        <v>5</v>
      </c>
      <c r="AE27" s="261">
        <v>4</v>
      </c>
      <c r="AF27" s="261">
        <v>3</v>
      </c>
      <c r="AG27" s="261">
        <v>2</v>
      </c>
      <c r="AH27" s="264">
        <v>1</v>
      </c>
      <c r="AI27" s="496" t="s">
        <v>4</v>
      </c>
      <c r="AJ27" s="497"/>
      <c r="AK27" s="498"/>
      <c r="AL27" s="40"/>
      <c r="AM27" s="226"/>
      <c r="AN27" s="226"/>
      <c r="AO27" s="226"/>
      <c r="AP27" s="226"/>
      <c r="AQ27" s="226"/>
      <c r="AR27" s="226"/>
      <c r="AS27" s="226"/>
      <c r="AT27" s="226"/>
      <c r="AU27" s="226"/>
      <c r="AV27" s="226"/>
      <c r="AW27" s="226"/>
      <c r="AX27" s="226"/>
    </row>
    <row r="28" spans="1:50" ht="15.75" customHeight="1">
      <c r="A28" s="226"/>
      <c r="B28" s="226"/>
      <c r="C28" s="226"/>
      <c r="D28" s="226"/>
      <c r="E28" s="226"/>
      <c r="F28" s="226"/>
      <c r="G28" s="226"/>
      <c r="H28" s="494"/>
      <c r="I28" s="492"/>
      <c r="J28" s="492"/>
      <c r="K28" s="492"/>
      <c r="L28" s="495"/>
      <c r="M28" s="491"/>
      <c r="N28" s="492"/>
      <c r="O28" s="492"/>
      <c r="P28" s="492"/>
      <c r="Q28" s="493"/>
      <c r="R28" s="496" t="s">
        <v>186</v>
      </c>
      <c r="S28" s="497"/>
      <c r="T28" s="498"/>
      <c r="U28" s="226"/>
      <c r="V28" s="226"/>
      <c r="W28" s="226"/>
      <c r="X28" s="226"/>
      <c r="Y28" s="494"/>
      <c r="Z28" s="492"/>
      <c r="AA28" s="492"/>
      <c r="AB28" s="492"/>
      <c r="AC28" s="495"/>
      <c r="AD28" s="491"/>
      <c r="AE28" s="492"/>
      <c r="AF28" s="492"/>
      <c r="AG28" s="492"/>
      <c r="AH28" s="493"/>
      <c r="AI28" s="496" t="s">
        <v>186</v>
      </c>
      <c r="AJ28" s="497"/>
      <c r="AK28" s="498"/>
      <c r="AL28" s="40"/>
      <c r="AM28" s="226"/>
      <c r="AN28" s="226"/>
      <c r="AO28" s="226"/>
      <c r="AP28" s="226"/>
      <c r="AQ28" s="226"/>
      <c r="AR28" s="226"/>
      <c r="AS28" s="226"/>
      <c r="AT28" s="226"/>
      <c r="AU28" s="226"/>
      <c r="AV28" s="226"/>
      <c r="AW28" s="226"/>
      <c r="AX28" s="226"/>
    </row>
    <row r="29" spans="1:50" ht="12" customHeight="1" thickBot="1">
      <c r="A29" s="226"/>
      <c r="B29" s="226"/>
      <c r="C29" s="226"/>
      <c r="D29" s="226"/>
      <c r="E29" s="226"/>
      <c r="F29" s="226"/>
      <c r="G29" s="226"/>
      <c r="H29" s="504"/>
      <c r="I29" s="505"/>
      <c r="J29" s="505"/>
      <c r="K29" s="505"/>
      <c r="L29" s="526"/>
      <c r="M29" s="516"/>
      <c r="N29" s="505"/>
      <c r="O29" s="505"/>
      <c r="P29" s="505"/>
      <c r="Q29" s="506"/>
      <c r="R29" s="513" t="s">
        <v>190</v>
      </c>
      <c r="S29" s="514"/>
      <c r="T29" s="515"/>
      <c r="U29" s="226"/>
      <c r="V29" s="226"/>
      <c r="W29" s="226"/>
      <c r="X29" s="226"/>
      <c r="Y29" s="504"/>
      <c r="Z29" s="505"/>
      <c r="AA29" s="505"/>
      <c r="AB29" s="505"/>
      <c r="AC29" s="505"/>
      <c r="AD29" s="516"/>
      <c r="AE29" s="505"/>
      <c r="AF29" s="505"/>
      <c r="AG29" s="505"/>
      <c r="AH29" s="506"/>
      <c r="AI29" s="513" t="s">
        <v>190</v>
      </c>
      <c r="AJ29" s="514"/>
      <c r="AK29" s="515"/>
      <c r="AL29" s="226"/>
      <c r="AM29" s="226"/>
      <c r="AN29" s="226"/>
      <c r="AO29" s="226"/>
      <c r="AP29" s="226"/>
      <c r="AQ29" s="226"/>
      <c r="AR29" s="226"/>
      <c r="AS29" s="226"/>
      <c r="AT29" s="226"/>
      <c r="AU29" s="226"/>
      <c r="AV29" s="226"/>
      <c r="AW29" s="226"/>
      <c r="AX29" s="226"/>
    </row>
    <row r="30" spans="1:50" ht="11.25" customHeight="1">
      <c r="A30" s="226"/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7"/>
      <c r="M30" s="228"/>
      <c r="N30" s="228"/>
      <c r="O30" s="229"/>
      <c r="P30" s="230"/>
      <c r="Q30" s="227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7"/>
      <c r="AC30" s="227"/>
      <c r="AD30" s="228"/>
      <c r="AE30" s="228"/>
      <c r="AF30" s="229"/>
      <c r="AG30" s="230"/>
      <c r="AH30" s="227"/>
      <c r="AI30" s="226"/>
      <c r="AJ30" s="226"/>
      <c r="AK30" s="226"/>
      <c r="AL30" s="226"/>
      <c r="AM30" s="226"/>
      <c r="AN30" s="40"/>
      <c r="AO30" s="40"/>
      <c r="AP30" s="40"/>
      <c r="AQ30" s="226"/>
      <c r="AR30" s="226"/>
      <c r="AS30" s="226"/>
      <c r="AT30" s="226"/>
      <c r="AU30" s="226"/>
      <c r="AV30" s="226"/>
      <c r="AW30" s="226"/>
      <c r="AX30" s="226"/>
    </row>
    <row r="31" spans="1:50" ht="12" customHeight="1" thickBot="1">
      <c r="A31" s="226"/>
      <c r="B31" s="226"/>
      <c r="C31" s="226"/>
      <c r="D31" s="226"/>
      <c r="E31" s="226"/>
      <c r="F31" s="226"/>
      <c r="G31" s="226"/>
      <c r="H31" s="226"/>
      <c r="I31" s="226"/>
      <c r="J31" s="227"/>
      <c r="K31" s="227"/>
      <c r="L31" s="285"/>
      <c r="M31" s="534" t="s">
        <v>770</v>
      </c>
      <c r="N31" s="534"/>
      <c r="O31" s="534"/>
      <c r="P31" s="534"/>
      <c r="Q31" s="534"/>
      <c r="R31" s="534"/>
      <c r="S31" s="226"/>
      <c r="T31" s="226"/>
      <c r="U31" s="226"/>
      <c r="V31" s="226"/>
      <c r="W31" s="226"/>
      <c r="X31" s="226"/>
      <c r="Y31" s="226"/>
      <c r="Z31" s="226"/>
      <c r="AA31" s="227"/>
      <c r="AB31" s="227"/>
      <c r="AC31" s="285"/>
      <c r="AD31" s="534" t="s">
        <v>418</v>
      </c>
      <c r="AE31" s="534"/>
      <c r="AF31" s="534"/>
      <c r="AG31" s="534"/>
      <c r="AH31" s="534"/>
      <c r="AI31" s="534"/>
      <c r="AJ31" s="226"/>
      <c r="AK31" s="226"/>
      <c r="AL31" s="227"/>
      <c r="AM31" s="227"/>
      <c r="AN31" s="226"/>
      <c r="AO31" s="226"/>
      <c r="AP31" s="226"/>
      <c r="AQ31" s="226"/>
      <c r="AR31" s="226"/>
      <c r="AS31" s="226"/>
      <c r="AT31" s="226"/>
      <c r="AU31" s="226"/>
      <c r="AV31" s="226"/>
      <c r="AW31" s="226"/>
      <c r="AX31" s="226"/>
    </row>
    <row r="32" spans="1:50" ht="9.75" customHeight="1">
      <c r="A32" s="227"/>
      <c r="B32" s="227"/>
      <c r="C32" s="227"/>
      <c r="D32" s="227"/>
      <c r="E32" s="227"/>
      <c r="F32" s="227"/>
      <c r="G32" s="40"/>
      <c r="H32" s="226"/>
      <c r="I32" s="226"/>
      <c r="J32" s="226"/>
      <c r="K32" s="232"/>
      <c r="L32" s="233"/>
      <c r="M32" s="233"/>
      <c r="N32" s="233"/>
      <c r="O32" s="234"/>
      <c r="P32" s="235"/>
      <c r="Q32" s="233"/>
      <c r="R32" s="233"/>
      <c r="S32" s="233"/>
      <c r="T32" s="236"/>
      <c r="U32" s="507" t="s">
        <v>183</v>
      </c>
      <c r="V32" s="508"/>
      <c r="W32" s="509"/>
      <c r="X32" s="227"/>
      <c r="Y32" s="40"/>
      <c r="Z32" s="226"/>
      <c r="AA32" s="226"/>
      <c r="AB32" s="232"/>
      <c r="AC32" s="233"/>
      <c r="AD32" s="233"/>
      <c r="AE32" s="233"/>
      <c r="AF32" s="234"/>
      <c r="AG32" s="235"/>
      <c r="AH32" s="233"/>
      <c r="AI32" s="233"/>
      <c r="AJ32" s="233"/>
      <c r="AK32" s="236"/>
      <c r="AL32" s="507" t="s">
        <v>183</v>
      </c>
      <c r="AM32" s="508"/>
      <c r="AN32" s="509"/>
      <c r="AO32" s="226"/>
      <c r="AP32" s="226"/>
      <c r="AQ32" s="226"/>
      <c r="AR32" s="226"/>
      <c r="AS32" s="226"/>
      <c r="AT32" s="226"/>
      <c r="AU32" s="226"/>
      <c r="AV32" s="226"/>
      <c r="AW32" s="226"/>
      <c r="AX32" s="226"/>
    </row>
    <row r="33" spans="1:50" ht="9.75" customHeight="1">
      <c r="A33" s="227"/>
      <c r="B33" s="227"/>
      <c r="C33" s="227"/>
      <c r="D33" s="227"/>
      <c r="E33" s="227"/>
      <c r="F33" s="227"/>
      <c r="G33" s="40"/>
      <c r="H33" s="226"/>
      <c r="I33" s="226"/>
      <c r="J33" s="226"/>
      <c r="K33" s="237"/>
      <c r="L33" s="238"/>
      <c r="M33" s="238"/>
      <c r="N33" s="238"/>
      <c r="O33" s="239"/>
      <c r="P33" s="240"/>
      <c r="Q33" s="238"/>
      <c r="R33" s="238"/>
      <c r="S33" s="238"/>
      <c r="T33" s="241"/>
      <c r="U33" s="510"/>
      <c r="V33" s="511"/>
      <c r="W33" s="512"/>
      <c r="X33" s="227"/>
      <c r="Y33" s="40"/>
      <c r="Z33" s="226"/>
      <c r="AA33" s="226"/>
      <c r="AB33" s="237"/>
      <c r="AC33" s="238"/>
      <c r="AD33" s="238"/>
      <c r="AE33" s="238"/>
      <c r="AF33" s="239"/>
      <c r="AG33" s="240"/>
      <c r="AH33" s="238"/>
      <c r="AI33" s="238"/>
      <c r="AJ33" s="238"/>
      <c r="AK33" s="241"/>
      <c r="AL33" s="510"/>
      <c r="AM33" s="511"/>
      <c r="AN33" s="512"/>
      <c r="AO33" s="226"/>
      <c r="AP33" s="226"/>
      <c r="AQ33" s="226"/>
      <c r="AR33" s="226"/>
      <c r="AS33" s="226"/>
      <c r="AT33" s="226"/>
      <c r="AU33" s="226"/>
      <c r="AV33" s="226"/>
      <c r="AW33" s="226"/>
      <c r="AX33" s="226"/>
    </row>
    <row r="34" spans="1:50" ht="16.5" customHeight="1">
      <c r="A34" s="227"/>
      <c r="B34" s="227"/>
      <c r="C34" s="227"/>
      <c r="D34" s="227"/>
      <c r="E34" s="227"/>
      <c r="F34" s="227"/>
      <c r="G34" s="40"/>
      <c r="H34" s="226"/>
      <c r="I34" s="226"/>
      <c r="J34" s="226"/>
      <c r="K34" s="530" t="str">
        <f>IF(O38="","",COUNTIF(K35:O38,"○"))</f>
        <v/>
      </c>
      <c r="L34" s="518"/>
      <c r="M34" s="518"/>
      <c r="N34" s="518"/>
      <c r="O34" s="531"/>
      <c r="P34" s="517" t="str">
        <f>IF(T38="","",COUNTIF(P35:T38,"○"))</f>
        <v/>
      </c>
      <c r="Q34" s="518"/>
      <c r="R34" s="518"/>
      <c r="S34" s="518"/>
      <c r="T34" s="519"/>
      <c r="U34" s="496" t="s">
        <v>185</v>
      </c>
      <c r="V34" s="497"/>
      <c r="W34" s="498"/>
      <c r="X34" s="227"/>
      <c r="Y34" s="40"/>
      <c r="Z34" s="226"/>
      <c r="AA34" s="226"/>
      <c r="AB34" s="530" t="str">
        <f>IF(AF38="","",COUNTIF(AB35:AF38,"○"))</f>
        <v/>
      </c>
      <c r="AC34" s="518"/>
      <c r="AD34" s="518"/>
      <c r="AE34" s="518"/>
      <c r="AF34" s="531"/>
      <c r="AG34" s="517" t="str">
        <f>IF(AK38="","",COUNTIF(AG35:AK38,"○"))</f>
        <v/>
      </c>
      <c r="AH34" s="518"/>
      <c r="AI34" s="518"/>
      <c r="AJ34" s="518"/>
      <c r="AK34" s="519"/>
      <c r="AL34" s="496" t="s">
        <v>185</v>
      </c>
      <c r="AM34" s="497"/>
      <c r="AN34" s="498"/>
      <c r="AO34" s="226"/>
      <c r="AP34" s="226"/>
      <c r="AQ34" s="226"/>
      <c r="AR34" s="226"/>
      <c r="AS34" s="226"/>
      <c r="AT34" s="226"/>
      <c r="AU34" s="226"/>
      <c r="AV34" s="226"/>
      <c r="AW34" s="226"/>
      <c r="AX34" s="226"/>
    </row>
    <row r="35" spans="1:50" ht="12" customHeight="1">
      <c r="A35" s="227"/>
      <c r="B35" s="227"/>
      <c r="C35" s="227"/>
      <c r="D35" s="227"/>
      <c r="E35" s="227"/>
      <c r="F35" s="227"/>
      <c r="G35" s="40"/>
      <c r="H35" s="226"/>
      <c r="I35" s="226"/>
      <c r="J35" s="226"/>
      <c r="K35" s="242"/>
      <c r="L35" s="243"/>
      <c r="M35" s="243"/>
      <c r="N35" s="243"/>
      <c r="O35" s="244"/>
      <c r="P35" s="245"/>
      <c r="Q35" s="243"/>
      <c r="R35" s="243"/>
      <c r="S35" s="243"/>
      <c r="T35" s="246"/>
      <c r="U35" s="247">
        <v>4</v>
      </c>
      <c r="V35" s="520" t="s">
        <v>187</v>
      </c>
      <c r="W35" s="521"/>
      <c r="X35" s="227"/>
      <c r="Y35" s="40"/>
      <c r="Z35" s="226"/>
      <c r="AA35" s="226"/>
      <c r="AB35" s="242"/>
      <c r="AC35" s="243"/>
      <c r="AD35" s="243"/>
      <c r="AE35" s="243"/>
      <c r="AF35" s="244"/>
      <c r="AG35" s="245"/>
      <c r="AH35" s="243"/>
      <c r="AI35" s="243"/>
      <c r="AJ35" s="243"/>
      <c r="AK35" s="246"/>
      <c r="AL35" s="247">
        <v>4</v>
      </c>
      <c r="AM35" s="520" t="s">
        <v>187</v>
      </c>
      <c r="AN35" s="521"/>
      <c r="AO35" s="226"/>
      <c r="AP35" s="226"/>
      <c r="AQ35" s="226"/>
      <c r="AR35" s="226"/>
      <c r="AS35" s="226"/>
      <c r="AT35" s="226"/>
      <c r="AU35" s="226"/>
      <c r="AV35" s="226"/>
      <c r="AW35" s="226"/>
      <c r="AX35" s="226"/>
    </row>
    <row r="36" spans="1:50" ht="12" customHeight="1">
      <c r="A36" s="227"/>
      <c r="B36" s="227"/>
      <c r="C36" s="227"/>
      <c r="D36" s="227"/>
      <c r="E36" s="227"/>
      <c r="F36" s="227"/>
      <c r="G36" s="40"/>
      <c r="H36" s="226"/>
      <c r="I36" s="226"/>
      <c r="J36" s="226"/>
      <c r="K36" s="248"/>
      <c r="L36" s="249"/>
      <c r="M36" s="249"/>
      <c r="N36" s="249"/>
      <c r="O36" s="250"/>
      <c r="P36" s="251"/>
      <c r="Q36" s="249"/>
      <c r="R36" s="249"/>
      <c r="S36" s="249"/>
      <c r="T36" s="252"/>
      <c r="U36" s="253">
        <v>3</v>
      </c>
      <c r="V36" s="522"/>
      <c r="W36" s="523"/>
      <c r="X36" s="227"/>
      <c r="Y36" s="40"/>
      <c r="Z36" s="226"/>
      <c r="AA36" s="226"/>
      <c r="AB36" s="248"/>
      <c r="AC36" s="249"/>
      <c r="AD36" s="249"/>
      <c r="AE36" s="249"/>
      <c r="AF36" s="250"/>
      <c r="AG36" s="251"/>
      <c r="AH36" s="249"/>
      <c r="AI36" s="249"/>
      <c r="AJ36" s="249"/>
      <c r="AK36" s="252"/>
      <c r="AL36" s="253">
        <v>3</v>
      </c>
      <c r="AM36" s="522"/>
      <c r="AN36" s="523"/>
      <c r="AO36" s="226"/>
      <c r="AP36" s="226"/>
      <c r="AQ36" s="226"/>
      <c r="AR36" s="226"/>
      <c r="AS36" s="226"/>
      <c r="AT36" s="226"/>
      <c r="AU36" s="226"/>
      <c r="AV36" s="226"/>
      <c r="AW36" s="226"/>
      <c r="AX36" s="226"/>
    </row>
    <row r="37" spans="1:50" ht="12" customHeight="1">
      <c r="A37" s="227"/>
      <c r="B37" s="227"/>
      <c r="C37" s="227"/>
      <c r="D37" s="227"/>
      <c r="E37" s="227"/>
      <c r="F37" s="227"/>
      <c r="G37" s="40"/>
      <c r="H37" s="226"/>
      <c r="I37" s="226"/>
      <c r="J37" s="226"/>
      <c r="K37" s="248"/>
      <c r="L37" s="249"/>
      <c r="M37" s="249"/>
      <c r="N37" s="249"/>
      <c r="O37" s="250"/>
      <c r="P37" s="251"/>
      <c r="Q37" s="249"/>
      <c r="R37" s="249"/>
      <c r="S37" s="249"/>
      <c r="T37" s="252"/>
      <c r="U37" s="253">
        <v>2</v>
      </c>
      <c r="V37" s="522"/>
      <c r="W37" s="523"/>
      <c r="X37" s="227"/>
      <c r="Y37" s="40"/>
      <c r="Z37" s="226"/>
      <c r="AA37" s="226"/>
      <c r="AB37" s="248"/>
      <c r="AC37" s="249"/>
      <c r="AD37" s="249"/>
      <c r="AE37" s="249"/>
      <c r="AF37" s="250"/>
      <c r="AG37" s="251"/>
      <c r="AH37" s="249"/>
      <c r="AI37" s="249"/>
      <c r="AJ37" s="249"/>
      <c r="AK37" s="252"/>
      <c r="AL37" s="253">
        <v>2</v>
      </c>
      <c r="AM37" s="522"/>
      <c r="AN37" s="523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</row>
    <row r="38" spans="1:50" ht="12" customHeight="1">
      <c r="A38" s="227"/>
      <c r="B38" s="227"/>
      <c r="C38" s="227"/>
      <c r="D38" s="227"/>
      <c r="E38" s="227"/>
      <c r="F38" s="227"/>
      <c r="G38" s="40"/>
      <c r="H38" s="226"/>
      <c r="I38" s="226"/>
      <c r="J38" s="226"/>
      <c r="K38" s="254"/>
      <c r="L38" s="255"/>
      <c r="M38" s="255"/>
      <c r="N38" s="255"/>
      <c r="O38" s="256"/>
      <c r="P38" s="257"/>
      <c r="Q38" s="255"/>
      <c r="R38" s="255"/>
      <c r="S38" s="255"/>
      <c r="T38" s="258"/>
      <c r="U38" s="259">
        <v>1</v>
      </c>
      <c r="V38" s="524"/>
      <c r="W38" s="525"/>
      <c r="X38" s="227"/>
      <c r="Y38" s="40"/>
      <c r="Z38" s="226"/>
      <c r="AA38" s="226"/>
      <c r="AB38" s="254"/>
      <c r="AC38" s="255"/>
      <c r="AD38" s="255"/>
      <c r="AE38" s="255"/>
      <c r="AF38" s="256"/>
      <c r="AG38" s="257"/>
      <c r="AH38" s="255"/>
      <c r="AI38" s="255"/>
      <c r="AJ38" s="255"/>
      <c r="AK38" s="258"/>
      <c r="AL38" s="259">
        <v>1</v>
      </c>
      <c r="AM38" s="524"/>
      <c r="AN38" s="525"/>
      <c r="AO38" s="226"/>
      <c r="AP38" s="226"/>
      <c r="AQ38" s="226"/>
      <c r="AR38" s="226"/>
      <c r="AS38" s="226"/>
      <c r="AT38" s="226"/>
      <c r="AU38" s="226"/>
      <c r="AV38" s="226"/>
      <c r="AW38" s="226"/>
      <c r="AX38" s="226"/>
    </row>
    <row r="39" spans="1:50" ht="12" customHeight="1">
      <c r="A39" s="227"/>
      <c r="B39" s="227"/>
      <c r="C39" s="227"/>
      <c r="D39" s="227"/>
      <c r="E39" s="227"/>
      <c r="F39" s="227"/>
      <c r="G39" s="40"/>
      <c r="H39" s="226"/>
      <c r="I39" s="226"/>
      <c r="J39" s="226"/>
      <c r="K39" s="260"/>
      <c r="L39" s="261"/>
      <c r="M39" s="261"/>
      <c r="N39" s="261"/>
      <c r="O39" s="262"/>
      <c r="P39" s="263"/>
      <c r="Q39" s="261"/>
      <c r="R39" s="261"/>
      <c r="S39" s="261"/>
      <c r="T39" s="264"/>
      <c r="U39" s="496" t="s">
        <v>10</v>
      </c>
      <c r="V39" s="497"/>
      <c r="W39" s="498"/>
      <c r="X39" s="227"/>
      <c r="Y39" s="40"/>
      <c r="Z39" s="226"/>
      <c r="AA39" s="226"/>
      <c r="AB39" s="260"/>
      <c r="AC39" s="261"/>
      <c r="AD39" s="261"/>
      <c r="AE39" s="261"/>
      <c r="AF39" s="262"/>
      <c r="AG39" s="263"/>
      <c r="AH39" s="261"/>
      <c r="AI39" s="261"/>
      <c r="AJ39" s="261"/>
      <c r="AK39" s="264"/>
      <c r="AL39" s="496" t="s">
        <v>10</v>
      </c>
      <c r="AM39" s="497"/>
      <c r="AN39" s="498"/>
      <c r="AO39" s="226"/>
      <c r="AP39" s="226"/>
      <c r="AQ39" s="226"/>
      <c r="AR39" s="226"/>
      <c r="AS39" s="226"/>
      <c r="AT39" s="226"/>
      <c r="AU39" s="226"/>
      <c r="AV39" s="226"/>
      <c r="AW39" s="226"/>
      <c r="AX39" s="226"/>
    </row>
    <row r="40" spans="1:50" ht="12" customHeight="1">
      <c r="A40" s="227"/>
      <c r="B40" s="227"/>
      <c r="C40" s="227"/>
      <c r="D40" s="227"/>
      <c r="E40" s="227"/>
      <c r="F40" s="227"/>
      <c r="G40" s="40"/>
      <c r="H40" s="226"/>
      <c r="I40" s="226"/>
      <c r="J40" s="226"/>
      <c r="K40" s="260">
        <v>5</v>
      </c>
      <c r="L40" s="261">
        <v>4</v>
      </c>
      <c r="M40" s="261">
        <v>3</v>
      </c>
      <c r="N40" s="261">
        <v>2</v>
      </c>
      <c r="O40" s="262">
        <v>1</v>
      </c>
      <c r="P40" s="263">
        <v>5</v>
      </c>
      <c r="Q40" s="261">
        <v>4</v>
      </c>
      <c r="R40" s="261">
        <v>3</v>
      </c>
      <c r="S40" s="261">
        <v>2</v>
      </c>
      <c r="T40" s="264">
        <v>1</v>
      </c>
      <c r="U40" s="496" t="s">
        <v>4</v>
      </c>
      <c r="V40" s="497"/>
      <c r="W40" s="498"/>
      <c r="X40" s="227"/>
      <c r="Y40" s="40"/>
      <c r="Z40" s="226"/>
      <c r="AA40" s="226"/>
      <c r="AB40" s="260">
        <v>5</v>
      </c>
      <c r="AC40" s="261">
        <v>4</v>
      </c>
      <c r="AD40" s="261">
        <v>3</v>
      </c>
      <c r="AE40" s="261">
        <v>2</v>
      </c>
      <c r="AF40" s="262">
        <v>1</v>
      </c>
      <c r="AG40" s="263">
        <v>5</v>
      </c>
      <c r="AH40" s="261">
        <v>4</v>
      </c>
      <c r="AI40" s="261">
        <v>3</v>
      </c>
      <c r="AJ40" s="261">
        <v>2</v>
      </c>
      <c r="AK40" s="264">
        <v>1</v>
      </c>
      <c r="AL40" s="496" t="s">
        <v>4</v>
      </c>
      <c r="AM40" s="497"/>
      <c r="AN40" s="498"/>
      <c r="AO40" s="226"/>
      <c r="AP40" s="226"/>
      <c r="AQ40" s="226"/>
      <c r="AR40" s="226"/>
      <c r="AS40" s="226"/>
      <c r="AT40" s="226"/>
      <c r="AU40" s="226"/>
      <c r="AV40" s="226"/>
      <c r="AW40" s="226"/>
      <c r="AX40" s="226"/>
    </row>
    <row r="41" spans="1:50" ht="15.75" customHeight="1">
      <c r="A41" s="227"/>
      <c r="B41" s="227"/>
      <c r="C41" s="227"/>
      <c r="D41" s="227"/>
      <c r="E41" s="227"/>
      <c r="F41" s="227"/>
      <c r="G41" s="40"/>
      <c r="H41" s="226"/>
      <c r="I41" s="226"/>
      <c r="J41" s="226"/>
      <c r="K41" s="494"/>
      <c r="L41" s="492"/>
      <c r="M41" s="492"/>
      <c r="N41" s="492"/>
      <c r="O41" s="495"/>
      <c r="P41" s="491"/>
      <c r="Q41" s="492"/>
      <c r="R41" s="492"/>
      <c r="S41" s="492"/>
      <c r="T41" s="493"/>
      <c r="U41" s="496" t="s">
        <v>186</v>
      </c>
      <c r="V41" s="497"/>
      <c r="W41" s="498"/>
      <c r="X41" s="227"/>
      <c r="Y41" s="40"/>
      <c r="Z41" s="226"/>
      <c r="AA41" s="226"/>
      <c r="AB41" s="494"/>
      <c r="AC41" s="492"/>
      <c r="AD41" s="492"/>
      <c r="AE41" s="492"/>
      <c r="AF41" s="495"/>
      <c r="AG41" s="491"/>
      <c r="AH41" s="492"/>
      <c r="AI41" s="492"/>
      <c r="AJ41" s="492"/>
      <c r="AK41" s="493"/>
      <c r="AL41" s="496" t="s">
        <v>186</v>
      </c>
      <c r="AM41" s="497"/>
      <c r="AN41" s="498"/>
      <c r="AO41" s="226"/>
      <c r="AP41" s="226"/>
      <c r="AQ41" s="226"/>
      <c r="AR41" s="226"/>
      <c r="AS41" s="226"/>
      <c r="AT41" s="226"/>
      <c r="AU41" s="226"/>
      <c r="AV41" s="226"/>
      <c r="AW41" s="226"/>
      <c r="AX41" s="226"/>
    </row>
    <row r="42" spans="1:50" ht="12" customHeight="1" thickBot="1">
      <c r="A42" s="226"/>
      <c r="B42" s="226"/>
      <c r="C42" s="226"/>
      <c r="D42" s="226"/>
      <c r="E42" s="226"/>
      <c r="F42" s="226"/>
      <c r="G42" s="226"/>
      <c r="H42" s="226"/>
      <c r="I42" s="226"/>
      <c r="J42" s="226"/>
      <c r="K42" s="504"/>
      <c r="L42" s="505"/>
      <c r="M42" s="505"/>
      <c r="N42" s="505"/>
      <c r="O42" s="526"/>
      <c r="P42" s="516"/>
      <c r="Q42" s="505"/>
      <c r="R42" s="505"/>
      <c r="S42" s="505"/>
      <c r="T42" s="506"/>
      <c r="U42" s="513" t="s">
        <v>190</v>
      </c>
      <c r="V42" s="514"/>
      <c r="W42" s="515"/>
      <c r="X42" s="226"/>
      <c r="Y42" s="226"/>
      <c r="Z42" s="226"/>
      <c r="AA42" s="226"/>
      <c r="AB42" s="504"/>
      <c r="AC42" s="505"/>
      <c r="AD42" s="505"/>
      <c r="AE42" s="505"/>
      <c r="AF42" s="526"/>
      <c r="AG42" s="505"/>
      <c r="AH42" s="505"/>
      <c r="AI42" s="505"/>
      <c r="AJ42" s="505"/>
      <c r="AK42" s="506"/>
      <c r="AL42" s="513" t="s">
        <v>190</v>
      </c>
      <c r="AM42" s="514"/>
      <c r="AN42" s="515"/>
      <c r="AO42" s="226"/>
      <c r="AP42" s="226"/>
      <c r="AQ42" s="226"/>
      <c r="AR42" s="226"/>
      <c r="AS42" s="226"/>
      <c r="AT42" s="226"/>
      <c r="AU42" s="226"/>
      <c r="AV42" s="226"/>
      <c r="AW42" s="226"/>
      <c r="AX42" s="226"/>
    </row>
    <row r="43" spans="1:50" ht="12" customHeight="1">
      <c r="AM43" s="10"/>
      <c r="AN43" s="10"/>
      <c r="AO43" s="10"/>
      <c r="AP43" s="10"/>
    </row>
    <row r="48" spans="1:50" ht="12" customHeight="1">
      <c r="V48" s="5"/>
    </row>
    <row r="62" spans="1:8" ht="12" customHeight="1">
      <c r="A62" s="10"/>
      <c r="B62" s="10"/>
      <c r="C62" s="10"/>
      <c r="D62" s="10"/>
      <c r="E62" s="10"/>
      <c r="F62" s="10"/>
      <c r="G62" s="4"/>
      <c r="H62" s="10"/>
    </row>
    <row r="63" spans="1:8" ht="12" customHeight="1">
      <c r="A63" s="10"/>
      <c r="B63" s="10"/>
      <c r="C63" s="10"/>
      <c r="D63" s="10"/>
      <c r="E63" s="10"/>
      <c r="F63" s="10"/>
      <c r="G63" s="4"/>
      <c r="H63" s="10"/>
    </row>
    <row r="64" spans="1:8" ht="12" customHeight="1">
      <c r="A64" s="10"/>
      <c r="B64" s="10"/>
      <c r="C64" s="10"/>
      <c r="D64" s="10"/>
      <c r="E64" s="10"/>
      <c r="F64" s="10"/>
      <c r="G64" s="4"/>
      <c r="H64" s="10"/>
    </row>
    <row r="65" spans="1:8" ht="12" customHeight="1">
      <c r="A65" s="10"/>
      <c r="B65" s="10"/>
      <c r="C65" s="10"/>
      <c r="D65" s="10"/>
      <c r="E65" s="10"/>
      <c r="F65" s="10"/>
      <c r="G65" s="4"/>
      <c r="H65" s="10"/>
    </row>
    <row r="66" spans="1:8" ht="12" customHeight="1">
      <c r="A66" s="10"/>
      <c r="B66" s="10"/>
      <c r="C66" s="10"/>
      <c r="D66" s="10"/>
      <c r="E66" s="10"/>
      <c r="F66" s="10"/>
      <c r="G66" s="4"/>
      <c r="H66" s="10"/>
    </row>
    <row r="67" spans="1:8" ht="12" customHeight="1">
      <c r="A67" s="10"/>
      <c r="B67" s="10"/>
      <c r="C67" s="10"/>
      <c r="D67" s="10"/>
      <c r="E67" s="10"/>
      <c r="F67" s="10"/>
      <c r="G67" s="4"/>
      <c r="H67" s="10"/>
    </row>
    <row r="68" spans="1:8" ht="12" customHeight="1">
      <c r="A68" s="10"/>
      <c r="B68" s="10"/>
      <c r="C68" s="10"/>
      <c r="D68" s="10"/>
      <c r="E68" s="10"/>
      <c r="F68" s="10"/>
      <c r="G68" s="4"/>
      <c r="H68" s="10"/>
    </row>
    <row r="69" spans="1:8" ht="12" customHeight="1">
      <c r="A69" s="10"/>
      <c r="B69" s="10"/>
      <c r="C69" s="10"/>
      <c r="D69" s="10"/>
      <c r="E69" s="10"/>
      <c r="F69" s="10"/>
      <c r="G69" s="4"/>
      <c r="H69" s="10"/>
    </row>
    <row r="70" spans="1:8" ht="12" customHeight="1">
      <c r="A70" s="10"/>
      <c r="B70" s="10"/>
      <c r="C70" s="10"/>
      <c r="D70" s="10"/>
      <c r="E70" s="10"/>
      <c r="F70" s="10"/>
      <c r="G70" s="4"/>
      <c r="H70" s="10"/>
    </row>
    <row r="71" spans="1:8" ht="12" customHeight="1">
      <c r="A71" s="4"/>
      <c r="B71" s="4"/>
      <c r="C71" s="4"/>
      <c r="D71" s="4"/>
      <c r="E71" s="4"/>
      <c r="F71" s="4"/>
      <c r="G71" s="4"/>
      <c r="H71" s="4"/>
    </row>
  </sheetData>
  <mergeCells count="69">
    <mergeCell ref="AL42:AN42"/>
    <mergeCell ref="K41:O41"/>
    <mergeCell ref="P41:T41"/>
    <mergeCell ref="U41:W41"/>
    <mergeCell ref="AB41:AF41"/>
    <mergeCell ref="AG41:AK41"/>
    <mergeCell ref="AL41:AN41"/>
    <mergeCell ref="K42:O42"/>
    <mergeCell ref="P42:T42"/>
    <mergeCell ref="U42:W42"/>
    <mergeCell ref="AB42:AF42"/>
    <mergeCell ref="AG42:AK42"/>
    <mergeCell ref="U39:W39"/>
    <mergeCell ref="U32:W33"/>
    <mergeCell ref="AL32:AN33"/>
    <mergeCell ref="AI19:AK20"/>
    <mergeCell ref="AL40:AN40"/>
    <mergeCell ref="AL39:AN39"/>
    <mergeCell ref="U40:W40"/>
    <mergeCell ref="V35:W38"/>
    <mergeCell ref="AM35:AN38"/>
    <mergeCell ref="AL34:AN34"/>
    <mergeCell ref="AG34:AK34"/>
    <mergeCell ref="AJ22:AK25"/>
    <mergeCell ref="AI29:AK29"/>
    <mergeCell ref="AI28:AK28"/>
    <mergeCell ref="K34:O34"/>
    <mergeCell ref="P34:T34"/>
    <mergeCell ref="U34:W34"/>
    <mergeCell ref="AB34:AF34"/>
    <mergeCell ref="J18:O18"/>
    <mergeCell ref="AA18:AF18"/>
    <mergeCell ref="H21:L21"/>
    <mergeCell ref="M21:Q21"/>
    <mergeCell ref="Y21:AC21"/>
    <mergeCell ref="AD21:AH21"/>
    <mergeCell ref="S22:T25"/>
    <mergeCell ref="R21:T21"/>
    <mergeCell ref="M31:R31"/>
    <mergeCell ref="AD31:AI31"/>
    <mergeCell ref="R26:T26"/>
    <mergeCell ref="AI26:AK26"/>
    <mergeCell ref="R27:T27"/>
    <mergeCell ref="AI27:AK27"/>
    <mergeCell ref="AI21:AK21"/>
    <mergeCell ref="H28:L28"/>
    <mergeCell ref="M28:Q28"/>
    <mergeCell ref="R28:T28"/>
    <mergeCell ref="Y28:AC28"/>
    <mergeCell ref="AD28:AH28"/>
    <mergeCell ref="H29:L29"/>
    <mergeCell ref="M29:Q29"/>
    <mergeCell ref="R29:T29"/>
    <mergeCell ref="Y29:AC29"/>
    <mergeCell ref="AD29:AH29"/>
    <mergeCell ref="P15:T15"/>
    <mergeCell ref="U15:Y15"/>
    <mergeCell ref="Z15:AB15"/>
    <mergeCell ref="R19:T20"/>
    <mergeCell ref="P3:Y3"/>
    <mergeCell ref="Z3:AB3"/>
    <mergeCell ref="R5:W5"/>
    <mergeCell ref="P8:T8"/>
    <mergeCell ref="U8:Y8"/>
    <mergeCell ref="Z8:AB8"/>
    <mergeCell ref="Z6:AB7"/>
    <mergeCell ref="AA9:AB12"/>
    <mergeCell ref="Z13:AB13"/>
    <mergeCell ref="Z14:AB14"/>
  </mergeCells>
  <phoneticPr fontId="1"/>
  <dataValidations count="1">
    <dataValidation type="list" allowBlank="1" showInputMessage="1" showErrorMessage="1" sqref="K35:T38 AB35:AK38 K32:T33 AB32:AK33 H22:Q25 Y22:AH25 H19:Q20 Y19:AH20 P6:Y7 P9:Y12">
      <formula1>"○,×"</formula1>
    </dataValidation>
  </dataValidations>
  <printOptions horizontalCentered="1" verticalCentered="1"/>
  <pageMargins left="0.59055118110236227" right="0.59055118110236227" top="0.78740157480314965" bottom="0.78740157480314965" header="0.31496062992125984" footer="0.31496062992125984"/>
  <pageSetup paperSize="9" orientation="landscape" horizontalDpi="4294967293" r:id="rId1"/>
  <headerFooter>
    <oddFooter>&amp;C１６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showGridLines="0" zoomScale="90" zoomScaleNormal="90" zoomScaleSheetLayoutView="115" workbookViewId="0">
      <selection activeCell="H27" sqref="H27"/>
    </sheetView>
  </sheetViews>
  <sheetFormatPr defaultRowHeight="19.5" customHeight="1"/>
  <cols>
    <col min="1" max="1" width="3.85546875" style="29" customWidth="1"/>
    <col min="2" max="2" width="9.140625" style="29" customWidth="1"/>
    <col min="3" max="3" width="15.42578125" style="29" customWidth="1"/>
    <col min="4" max="4" width="5.7109375" style="29" customWidth="1"/>
    <col min="5" max="5" width="14.42578125" style="29" customWidth="1"/>
    <col min="6" max="6" width="9.140625" style="29" customWidth="1"/>
    <col min="7" max="7" width="15.42578125" style="29" customWidth="1"/>
    <col min="8" max="8" width="18.140625" style="29" customWidth="1"/>
    <col min="9" max="9" width="5.7109375" style="29" customWidth="1"/>
    <col min="10" max="10" width="14.42578125" style="29" customWidth="1"/>
    <col min="11" max="11" width="15.42578125" style="29" customWidth="1"/>
    <col min="12" max="12" width="17.85546875" style="29" customWidth="1"/>
    <col min="13" max="16384" width="9.140625" style="29"/>
  </cols>
  <sheetData>
    <row r="1" spans="1:12" ht="17.25" customHeight="1">
      <c r="A1" s="28" t="s">
        <v>624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</row>
    <row r="2" spans="1:12" s="31" customFormat="1" ht="19.5" customHeight="1">
      <c r="A2" s="287"/>
      <c r="B2" s="288"/>
      <c r="C2" s="288"/>
      <c r="D2" s="288"/>
      <c r="E2" s="288"/>
      <c r="F2" s="288"/>
      <c r="G2" s="288"/>
      <c r="H2" s="288"/>
      <c r="I2" s="288"/>
      <c r="J2" s="287"/>
      <c r="K2" s="286"/>
      <c r="L2" s="286"/>
    </row>
    <row r="3" spans="1:12" s="31" customFormat="1" ht="19.5" customHeight="1">
      <c r="A3" s="287"/>
      <c r="B3" s="287" t="s">
        <v>248</v>
      </c>
      <c r="C3" s="287"/>
      <c r="D3" s="287"/>
      <c r="E3" s="287"/>
      <c r="F3" s="287" t="s">
        <v>249</v>
      </c>
      <c r="G3" s="287"/>
      <c r="H3" s="287"/>
      <c r="I3" s="287"/>
      <c r="J3" s="287"/>
      <c r="K3" s="286" t="s">
        <v>250</v>
      </c>
      <c r="L3" s="286"/>
    </row>
    <row r="4" spans="1:12" s="31" customFormat="1" ht="19.5" customHeight="1" thickBot="1">
      <c r="A4" s="287"/>
      <c r="B4" s="287" t="s">
        <v>317</v>
      </c>
      <c r="C4" s="287"/>
      <c r="D4" s="287"/>
      <c r="E4" s="287"/>
      <c r="F4" s="287" t="s">
        <v>317</v>
      </c>
      <c r="G4" s="287"/>
      <c r="H4" s="287"/>
      <c r="I4" s="287"/>
      <c r="J4" s="287"/>
      <c r="K4" s="286" t="s">
        <v>317</v>
      </c>
      <c r="L4" s="286"/>
    </row>
    <row r="5" spans="1:12" s="31" customFormat="1" ht="19.5" customHeight="1" thickBot="1">
      <c r="A5" s="287"/>
      <c r="B5" s="289" t="s">
        <v>293</v>
      </c>
      <c r="C5" s="290" t="s">
        <v>294</v>
      </c>
      <c r="D5" s="291" t="s">
        <v>295</v>
      </c>
      <c r="E5" s="288"/>
      <c r="F5" s="289" t="s">
        <v>293</v>
      </c>
      <c r="G5" s="292" t="s">
        <v>294</v>
      </c>
      <c r="H5" s="292" t="s">
        <v>296</v>
      </c>
      <c r="I5" s="291" t="s">
        <v>295</v>
      </c>
      <c r="J5" s="287"/>
      <c r="K5" s="289" t="s">
        <v>294</v>
      </c>
      <c r="L5" s="291" t="s">
        <v>297</v>
      </c>
    </row>
    <row r="6" spans="1:12" s="30" customFormat="1" ht="19.5" customHeight="1">
      <c r="A6" s="288"/>
      <c r="B6" s="293" t="s">
        <v>298</v>
      </c>
      <c r="C6" s="294"/>
      <c r="D6" s="295" t="s">
        <v>19</v>
      </c>
      <c r="E6" s="288"/>
      <c r="F6" s="293" t="s">
        <v>298</v>
      </c>
      <c r="G6" s="296"/>
      <c r="H6" s="297"/>
      <c r="I6" s="295" t="s">
        <v>19</v>
      </c>
      <c r="J6" s="288"/>
      <c r="K6" s="298"/>
      <c r="L6" s="295"/>
    </row>
    <row r="7" spans="1:12" s="30" customFormat="1" ht="19.5" customHeight="1">
      <c r="A7" s="288"/>
      <c r="B7" s="299" t="s">
        <v>300</v>
      </c>
      <c r="C7" s="300"/>
      <c r="D7" s="301" t="s">
        <v>19</v>
      </c>
      <c r="E7" s="288"/>
      <c r="F7" s="299" t="s">
        <v>300</v>
      </c>
      <c r="G7" s="302"/>
      <c r="H7" s="303"/>
      <c r="I7" s="301" t="s">
        <v>19</v>
      </c>
      <c r="J7" s="288"/>
      <c r="K7" s="304"/>
      <c r="L7" s="301"/>
    </row>
    <row r="8" spans="1:12" s="30" customFormat="1" ht="19.5" customHeight="1">
      <c r="A8" s="288"/>
      <c r="B8" s="299" t="s">
        <v>302</v>
      </c>
      <c r="C8" s="300"/>
      <c r="D8" s="301"/>
      <c r="E8" s="288"/>
      <c r="F8" s="299" t="s">
        <v>302</v>
      </c>
      <c r="G8" s="302"/>
      <c r="H8" s="303"/>
      <c r="I8" s="301" t="s">
        <v>19</v>
      </c>
      <c r="J8" s="288"/>
      <c r="K8" s="304"/>
      <c r="L8" s="301"/>
    </row>
    <row r="9" spans="1:12" s="30" customFormat="1" ht="19.5" customHeight="1" thickBot="1">
      <c r="A9" s="288"/>
      <c r="B9" s="305" t="s">
        <v>302</v>
      </c>
      <c r="C9" s="306"/>
      <c r="D9" s="307"/>
      <c r="E9" s="288"/>
      <c r="F9" s="299" t="s">
        <v>304</v>
      </c>
      <c r="G9" s="302"/>
      <c r="H9" s="303"/>
      <c r="I9" s="301" t="s">
        <v>19</v>
      </c>
      <c r="J9" s="288"/>
      <c r="K9" s="304"/>
      <c r="L9" s="301"/>
    </row>
    <row r="10" spans="1:12" s="30" customFormat="1" ht="19.5" customHeight="1">
      <c r="A10" s="288"/>
      <c r="B10" s="288"/>
      <c r="C10" s="288"/>
      <c r="D10" s="288"/>
      <c r="E10" s="288"/>
      <c r="F10" s="299" t="s">
        <v>305</v>
      </c>
      <c r="G10" s="302"/>
      <c r="H10" s="303"/>
      <c r="I10" s="301"/>
      <c r="J10" s="288"/>
      <c r="K10" s="304"/>
      <c r="L10" s="301"/>
    </row>
    <row r="11" spans="1:12" s="30" customFormat="1" ht="19.5" customHeight="1" thickBot="1">
      <c r="A11" s="288"/>
      <c r="B11" s="288"/>
      <c r="C11" s="288"/>
      <c r="D11" s="288"/>
      <c r="E11" s="288"/>
      <c r="F11" s="305" t="s">
        <v>306</v>
      </c>
      <c r="G11" s="308"/>
      <c r="H11" s="309"/>
      <c r="I11" s="307"/>
      <c r="J11" s="288"/>
      <c r="K11" s="310"/>
      <c r="L11" s="307"/>
    </row>
    <row r="12" spans="1:12" s="30" customFormat="1" ht="19.5" customHeight="1">
      <c r="A12" s="288"/>
      <c r="B12" s="288"/>
      <c r="C12" s="288"/>
      <c r="D12" s="288"/>
      <c r="E12" s="288"/>
      <c r="F12" s="311"/>
      <c r="G12" s="311"/>
      <c r="H12" s="311"/>
      <c r="I12" s="311"/>
      <c r="J12" s="288"/>
      <c r="K12" s="286"/>
      <c r="L12" s="286"/>
    </row>
    <row r="13" spans="1:12" s="30" customFormat="1" ht="19.5" customHeight="1" thickBot="1">
      <c r="A13" s="288"/>
      <c r="B13" s="287" t="s">
        <v>316</v>
      </c>
      <c r="C13" s="287"/>
      <c r="D13" s="287"/>
      <c r="E13" s="288"/>
      <c r="F13" s="287" t="s">
        <v>316</v>
      </c>
      <c r="G13" s="287"/>
      <c r="H13" s="287"/>
      <c r="I13" s="287"/>
      <c r="J13" s="288"/>
      <c r="K13" s="286" t="s">
        <v>316</v>
      </c>
      <c r="L13" s="286"/>
    </row>
    <row r="14" spans="1:12" s="30" customFormat="1" ht="19.5" customHeight="1" thickBot="1">
      <c r="A14" s="288"/>
      <c r="B14" s="289" t="s">
        <v>293</v>
      </c>
      <c r="C14" s="290" t="s">
        <v>294</v>
      </c>
      <c r="D14" s="291" t="s">
        <v>295</v>
      </c>
      <c r="E14" s="288"/>
      <c r="F14" s="289" t="s">
        <v>293</v>
      </c>
      <c r="G14" s="292" t="s">
        <v>294</v>
      </c>
      <c r="H14" s="292" t="s">
        <v>297</v>
      </c>
      <c r="I14" s="291" t="s">
        <v>295</v>
      </c>
      <c r="J14" s="288"/>
      <c r="K14" s="289" t="s">
        <v>294</v>
      </c>
      <c r="L14" s="291" t="s">
        <v>297</v>
      </c>
    </row>
    <row r="15" spans="1:12" s="30" customFormat="1" ht="19.5" customHeight="1">
      <c r="A15" s="288"/>
      <c r="B15" s="293" t="s">
        <v>298</v>
      </c>
      <c r="C15" s="294"/>
      <c r="D15" s="295" t="s">
        <v>19</v>
      </c>
      <c r="E15" s="288"/>
      <c r="F15" s="293" t="s">
        <v>298</v>
      </c>
      <c r="G15" s="296"/>
      <c r="H15" s="297"/>
      <c r="I15" s="295" t="s">
        <v>19</v>
      </c>
      <c r="J15" s="288"/>
      <c r="K15" s="298"/>
      <c r="L15" s="295"/>
    </row>
    <row r="16" spans="1:12" s="30" customFormat="1" ht="19.5" customHeight="1">
      <c r="A16" s="288"/>
      <c r="B16" s="299" t="s">
        <v>300</v>
      </c>
      <c r="C16" s="300"/>
      <c r="D16" s="301" t="s">
        <v>19</v>
      </c>
      <c r="E16" s="288"/>
      <c r="F16" s="299" t="s">
        <v>300</v>
      </c>
      <c r="G16" s="302"/>
      <c r="H16" s="303"/>
      <c r="I16" s="301" t="s">
        <v>19</v>
      </c>
      <c r="J16" s="288"/>
      <c r="K16" s="304"/>
      <c r="L16" s="301"/>
    </row>
    <row r="17" spans="1:12" s="31" customFormat="1" ht="19.5" customHeight="1">
      <c r="A17" s="287"/>
      <c r="B17" s="299" t="s">
        <v>302</v>
      </c>
      <c r="C17" s="300"/>
      <c r="D17" s="301"/>
      <c r="E17" s="287"/>
      <c r="F17" s="299" t="s">
        <v>302</v>
      </c>
      <c r="G17" s="302"/>
      <c r="H17" s="303"/>
      <c r="I17" s="301" t="s">
        <v>19</v>
      </c>
      <c r="J17" s="287"/>
      <c r="K17" s="304"/>
      <c r="L17" s="301"/>
    </row>
    <row r="18" spans="1:12" s="31" customFormat="1" ht="19.5" customHeight="1" thickBot="1">
      <c r="A18" s="287"/>
      <c r="B18" s="305" t="s">
        <v>302</v>
      </c>
      <c r="C18" s="306"/>
      <c r="D18" s="307"/>
      <c r="E18" s="288"/>
      <c r="F18" s="299" t="s">
        <v>304</v>
      </c>
      <c r="G18" s="302"/>
      <c r="H18" s="303"/>
      <c r="I18" s="301" t="s">
        <v>19</v>
      </c>
      <c r="J18" s="287"/>
      <c r="K18" s="312"/>
      <c r="L18" s="313"/>
    </row>
    <row r="19" spans="1:12" s="30" customFormat="1" ht="19.5" customHeight="1">
      <c r="A19" s="288"/>
      <c r="B19" s="287"/>
      <c r="C19" s="287"/>
      <c r="D19" s="287"/>
      <c r="E19" s="288"/>
      <c r="F19" s="299" t="s">
        <v>305</v>
      </c>
      <c r="G19" s="302"/>
      <c r="H19" s="303"/>
      <c r="I19" s="301"/>
      <c r="J19" s="288"/>
      <c r="K19" s="304"/>
      <c r="L19" s="301"/>
    </row>
    <row r="20" spans="1:12" s="30" customFormat="1" ht="19.5" customHeight="1" thickBot="1">
      <c r="A20" s="288"/>
      <c r="B20" s="287"/>
      <c r="C20" s="287"/>
      <c r="D20" s="287"/>
      <c r="E20" s="288"/>
      <c r="F20" s="305" t="s">
        <v>306</v>
      </c>
      <c r="G20" s="308"/>
      <c r="H20" s="309"/>
      <c r="I20" s="307"/>
      <c r="J20" s="288"/>
      <c r="K20" s="310"/>
      <c r="L20" s="307"/>
    </row>
    <row r="21" spans="1:12" s="30" customFormat="1" ht="19.5" customHeight="1">
      <c r="A21" s="288"/>
      <c r="B21" s="288"/>
      <c r="C21" s="288"/>
      <c r="D21" s="288"/>
      <c r="E21" s="288"/>
      <c r="F21" s="288"/>
      <c r="G21" s="288"/>
      <c r="H21" s="288"/>
      <c r="I21" s="288"/>
      <c r="J21" s="288"/>
      <c r="K21" s="287"/>
      <c r="L21" s="287"/>
    </row>
    <row r="22" spans="1:12" s="30" customFormat="1" ht="19.5" customHeight="1">
      <c r="A22" s="288"/>
      <c r="B22" s="288"/>
      <c r="C22" s="288"/>
      <c r="D22" s="288"/>
      <c r="E22" s="288"/>
      <c r="F22" s="288"/>
      <c r="G22" s="288"/>
      <c r="H22" s="288"/>
      <c r="I22" s="288"/>
      <c r="J22" s="288"/>
      <c r="K22" s="288"/>
      <c r="L22" s="288"/>
    </row>
    <row r="23" spans="1:12" s="30" customFormat="1" ht="19.5" customHeight="1">
      <c r="A23" s="288"/>
      <c r="B23" s="288"/>
      <c r="C23" s="288"/>
      <c r="D23" s="288"/>
      <c r="E23" s="288"/>
      <c r="F23" s="288"/>
      <c r="G23" s="288"/>
      <c r="H23" s="288"/>
      <c r="I23" s="288"/>
      <c r="J23" s="288"/>
      <c r="K23" s="288"/>
      <c r="L23" s="288"/>
    </row>
    <row r="24" spans="1:12" s="30" customFormat="1" ht="19.5" customHeight="1">
      <c r="A24" s="288"/>
      <c r="B24" s="288"/>
      <c r="C24" s="288"/>
      <c r="D24" s="288"/>
      <c r="E24" s="288"/>
      <c r="F24" s="288"/>
      <c r="G24" s="288"/>
      <c r="H24" s="288"/>
      <c r="I24" s="288"/>
      <c r="J24" s="288"/>
      <c r="K24" s="288"/>
      <c r="L24" s="288"/>
    </row>
    <row r="25" spans="1:12" ht="19.5" customHeight="1">
      <c r="A25" s="286"/>
      <c r="B25" s="288"/>
      <c r="C25" s="288"/>
      <c r="D25" s="288"/>
      <c r="E25" s="286"/>
      <c r="F25" s="286"/>
      <c r="G25" s="286"/>
      <c r="H25" s="286"/>
      <c r="I25" s="286"/>
      <c r="J25" s="286"/>
      <c r="K25" s="288"/>
      <c r="L25" s="288"/>
    </row>
    <row r="26" spans="1:12" ht="19.5" customHeight="1">
      <c r="A26" s="286"/>
      <c r="B26" s="288"/>
      <c r="C26" s="288"/>
      <c r="D26" s="288"/>
      <c r="E26" s="286"/>
      <c r="F26" s="286"/>
      <c r="G26" s="286"/>
      <c r="H26" s="286"/>
      <c r="I26" s="286"/>
      <c r="J26" s="286"/>
      <c r="K26" s="286"/>
      <c r="L26" s="286"/>
    </row>
    <row r="27" spans="1:12" ht="19.5" customHeight="1">
      <c r="A27" s="286"/>
      <c r="B27" s="286"/>
      <c r="C27" s="286"/>
      <c r="D27" s="286"/>
      <c r="E27" s="286"/>
      <c r="F27" s="286"/>
      <c r="G27" s="286"/>
      <c r="H27" s="286"/>
      <c r="I27" s="286"/>
      <c r="J27" s="286"/>
      <c r="K27" s="286"/>
      <c r="L27" s="286"/>
    </row>
  </sheetData>
  <phoneticPr fontId="1"/>
  <printOptions horizontalCentered="1"/>
  <pageMargins left="0.39370078740157483" right="0.39370078740157483" top="0.78740157480314965" bottom="0.78740157480314965" header="0.51181102362204722" footer="0.51181102362204722"/>
  <pageSetup paperSize="9" firstPageNumber="24" orientation="landscape" useFirstPageNumber="1" horizontalDpi="4294967293" r:id="rId1"/>
  <headerFooter alignWithMargins="0">
    <oddFooter>&amp;C１７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showGridLines="0" zoomScale="90" zoomScaleNormal="90" workbookViewId="0">
      <selection sqref="A1:Q44"/>
    </sheetView>
  </sheetViews>
  <sheetFormatPr defaultColWidth="13.140625" defaultRowHeight="12" customHeight="1"/>
  <cols>
    <col min="1" max="1" width="4.140625" style="26" customWidth="1"/>
    <col min="2" max="8" width="9.42578125" style="26" customWidth="1"/>
    <col min="9" max="9" width="2.140625" style="26" customWidth="1"/>
    <col min="10" max="10" width="4.140625" style="26" customWidth="1"/>
    <col min="11" max="17" width="9.42578125" style="26" customWidth="1"/>
    <col min="18" max="16384" width="13.140625" style="26"/>
  </cols>
  <sheetData>
    <row r="1" spans="1:17" s="27" customFormat="1" ht="17.25">
      <c r="A1" s="21" t="s">
        <v>262</v>
      </c>
      <c r="B1" s="21"/>
      <c r="C1" s="21"/>
      <c r="D1" s="21"/>
      <c r="E1" s="21"/>
      <c r="F1" s="21"/>
      <c r="G1" s="21"/>
      <c r="H1" s="21"/>
      <c r="I1" s="17"/>
      <c r="J1" s="21"/>
      <c r="K1" s="21"/>
      <c r="L1" s="21"/>
      <c r="M1" s="21"/>
      <c r="N1" s="21"/>
      <c r="O1" s="21"/>
      <c r="P1" s="21"/>
      <c r="Q1" s="21"/>
    </row>
    <row r="2" spans="1:17" ht="12" customHeight="1" thickBot="1">
      <c r="A2" s="314"/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</row>
    <row r="3" spans="1:17" ht="12" customHeight="1" thickBot="1">
      <c r="A3" s="315" t="s">
        <v>20</v>
      </c>
      <c r="B3" s="315" t="s">
        <v>21</v>
      </c>
      <c r="C3" s="316" t="s">
        <v>22</v>
      </c>
      <c r="D3" s="317" t="s">
        <v>23</v>
      </c>
      <c r="E3" s="316" t="s">
        <v>24</v>
      </c>
      <c r="F3" s="318" t="s">
        <v>25</v>
      </c>
      <c r="G3" s="317" t="s">
        <v>26</v>
      </c>
      <c r="H3" s="319" t="s">
        <v>27</v>
      </c>
      <c r="I3" s="320"/>
      <c r="J3" s="315" t="s">
        <v>20</v>
      </c>
      <c r="K3" s="315" t="s">
        <v>21</v>
      </c>
      <c r="L3" s="316" t="s">
        <v>22</v>
      </c>
      <c r="M3" s="317" t="s">
        <v>23</v>
      </c>
      <c r="N3" s="316" t="s">
        <v>24</v>
      </c>
      <c r="O3" s="318" t="s">
        <v>25</v>
      </c>
      <c r="P3" s="317" t="s">
        <v>26</v>
      </c>
      <c r="Q3" s="319" t="s">
        <v>27</v>
      </c>
    </row>
    <row r="4" spans="1:17" ht="12" customHeight="1">
      <c r="A4" s="552" t="s">
        <v>28</v>
      </c>
      <c r="B4" s="552" t="s">
        <v>29</v>
      </c>
      <c r="C4" s="553" t="s">
        <v>30</v>
      </c>
      <c r="D4" s="554" t="s">
        <v>31</v>
      </c>
      <c r="E4" s="551" t="s">
        <v>29</v>
      </c>
      <c r="F4" s="553" t="s">
        <v>30</v>
      </c>
      <c r="G4" s="554" t="s">
        <v>29</v>
      </c>
      <c r="H4" s="551" t="s">
        <v>32</v>
      </c>
      <c r="I4" s="321"/>
      <c r="J4" s="535">
        <v>21</v>
      </c>
      <c r="K4" s="535" t="s">
        <v>145</v>
      </c>
      <c r="L4" s="537" t="s">
        <v>43</v>
      </c>
      <c r="M4" s="539" t="s">
        <v>145</v>
      </c>
      <c r="N4" s="322" t="s">
        <v>132</v>
      </c>
      <c r="O4" s="537" t="s">
        <v>145</v>
      </c>
      <c r="P4" s="539" t="s">
        <v>91</v>
      </c>
      <c r="Q4" s="323" t="s">
        <v>30</v>
      </c>
    </row>
    <row r="5" spans="1:17" ht="12" customHeight="1">
      <c r="A5" s="536"/>
      <c r="B5" s="536"/>
      <c r="C5" s="538"/>
      <c r="D5" s="540"/>
      <c r="E5" s="550"/>
      <c r="F5" s="538"/>
      <c r="G5" s="540"/>
      <c r="H5" s="550"/>
      <c r="I5" s="321"/>
      <c r="J5" s="536"/>
      <c r="K5" s="536"/>
      <c r="L5" s="538"/>
      <c r="M5" s="540"/>
      <c r="N5" s="322" t="s">
        <v>45</v>
      </c>
      <c r="O5" s="538"/>
      <c r="P5" s="540"/>
      <c r="Q5" s="323" t="s">
        <v>43</v>
      </c>
    </row>
    <row r="6" spans="1:17" ht="12" customHeight="1">
      <c r="A6" s="535">
        <v>2</v>
      </c>
      <c r="B6" s="535" t="s">
        <v>43</v>
      </c>
      <c r="C6" s="537" t="s">
        <v>30</v>
      </c>
      <c r="D6" s="539" t="s">
        <v>44</v>
      </c>
      <c r="E6" s="549" t="s">
        <v>45</v>
      </c>
      <c r="F6" s="537" t="s">
        <v>30</v>
      </c>
      <c r="G6" s="539" t="s">
        <v>32</v>
      </c>
      <c r="H6" s="549" t="s">
        <v>29</v>
      </c>
      <c r="I6" s="321"/>
      <c r="J6" s="535">
        <v>22</v>
      </c>
      <c r="K6" s="535" t="s">
        <v>32</v>
      </c>
      <c r="L6" s="537" t="s">
        <v>45</v>
      </c>
      <c r="M6" s="539" t="s">
        <v>132</v>
      </c>
      <c r="N6" s="324" t="s">
        <v>30</v>
      </c>
      <c r="O6" s="537" t="s">
        <v>145</v>
      </c>
      <c r="P6" s="539" t="s">
        <v>29</v>
      </c>
      <c r="Q6" s="325" t="s">
        <v>91</v>
      </c>
    </row>
    <row r="7" spans="1:17" ht="12" customHeight="1">
      <c r="A7" s="536"/>
      <c r="B7" s="536"/>
      <c r="C7" s="538"/>
      <c r="D7" s="540"/>
      <c r="E7" s="550"/>
      <c r="F7" s="538"/>
      <c r="G7" s="540"/>
      <c r="H7" s="550"/>
      <c r="I7" s="321"/>
      <c r="J7" s="536"/>
      <c r="K7" s="536"/>
      <c r="L7" s="538"/>
      <c r="M7" s="540"/>
      <c r="N7" s="326" t="s">
        <v>43</v>
      </c>
      <c r="O7" s="538"/>
      <c r="P7" s="540"/>
      <c r="Q7" s="327" t="s">
        <v>43</v>
      </c>
    </row>
    <row r="8" spans="1:17" ht="12" customHeight="1">
      <c r="A8" s="535">
        <v>3</v>
      </c>
      <c r="B8" s="535" t="s">
        <v>31</v>
      </c>
      <c r="C8" s="537" t="s">
        <v>32</v>
      </c>
      <c r="D8" s="539" t="s">
        <v>31</v>
      </c>
      <c r="E8" s="549" t="s">
        <v>30</v>
      </c>
      <c r="F8" s="537" t="s">
        <v>32</v>
      </c>
      <c r="G8" s="539" t="s">
        <v>29</v>
      </c>
      <c r="H8" s="549" t="s">
        <v>31</v>
      </c>
      <c r="I8" s="321"/>
      <c r="J8" s="535">
        <v>23</v>
      </c>
      <c r="K8" s="535" t="s">
        <v>30</v>
      </c>
      <c r="L8" s="537" t="s">
        <v>45</v>
      </c>
      <c r="M8" s="539" t="s">
        <v>43</v>
      </c>
      <c r="N8" s="322" t="s">
        <v>31</v>
      </c>
      <c r="O8" s="537" t="s">
        <v>91</v>
      </c>
      <c r="P8" s="539" t="s">
        <v>145</v>
      </c>
      <c r="Q8" s="323" t="s">
        <v>132</v>
      </c>
    </row>
    <row r="9" spans="1:17" ht="12" customHeight="1">
      <c r="A9" s="536"/>
      <c r="B9" s="536"/>
      <c r="C9" s="538"/>
      <c r="D9" s="540"/>
      <c r="E9" s="550"/>
      <c r="F9" s="538"/>
      <c r="G9" s="540"/>
      <c r="H9" s="550"/>
      <c r="I9" s="321"/>
      <c r="J9" s="536"/>
      <c r="K9" s="536"/>
      <c r="L9" s="538"/>
      <c r="M9" s="540"/>
      <c r="N9" s="322" t="s">
        <v>30</v>
      </c>
      <c r="O9" s="538"/>
      <c r="P9" s="540"/>
      <c r="Q9" s="323" t="s">
        <v>43</v>
      </c>
    </row>
    <row r="10" spans="1:17" ht="12" customHeight="1">
      <c r="A10" s="535">
        <v>4</v>
      </c>
      <c r="B10" s="535" t="s">
        <v>29</v>
      </c>
      <c r="C10" s="537" t="s">
        <v>29</v>
      </c>
      <c r="D10" s="539" t="s">
        <v>30</v>
      </c>
      <c r="E10" s="549" t="s">
        <v>32</v>
      </c>
      <c r="F10" s="537" t="s">
        <v>32</v>
      </c>
      <c r="G10" s="539" t="s">
        <v>29</v>
      </c>
      <c r="H10" s="549" t="s">
        <v>43</v>
      </c>
      <c r="I10" s="321"/>
      <c r="J10" s="535">
        <v>24</v>
      </c>
      <c r="K10" s="535" t="s">
        <v>29</v>
      </c>
      <c r="L10" s="537" t="s">
        <v>132</v>
      </c>
      <c r="M10" s="539" t="s">
        <v>43</v>
      </c>
      <c r="N10" s="324" t="s">
        <v>145</v>
      </c>
      <c r="O10" s="537" t="s">
        <v>30</v>
      </c>
      <c r="P10" s="539" t="s">
        <v>29</v>
      </c>
      <c r="Q10" s="325" t="s">
        <v>43</v>
      </c>
    </row>
    <row r="11" spans="1:17" ht="12" customHeight="1">
      <c r="A11" s="536"/>
      <c r="B11" s="536"/>
      <c r="C11" s="538"/>
      <c r="D11" s="540"/>
      <c r="E11" s="550"/>
      <c r="F11" s="538"/>
      <c r="G11" s="540"/>
      <c r="H11" s="550"/>
      <c r="I11" s="321"/>
      <c r="J11" s="536"/>
      <c r="K11" s="536"/>
      <c r="L11" s="538"/>
      <c r="M11" s="540"/>
      <c r="N11" s="326" t="s">
        <v>91</v>
      </c>
      <c r="O11" s="538"/>
      <c r="P11" s="540"/>
      <c r="Q11" s="327" t="s">
        <v>132</v>
      </c>
    </row>
    <row r="12" spans="1:17" ht="12" customHeight="1">
      <c r="A12" s="535">
        <v>5</v>
      </c>
      <c r="B12" s="535" t="s">
        <v>32</v>
      </c>
      <c r="C12" s="537" t="s">
        <v>32</v>
      </c>
      <c r="D12" s="539" t="s">
        <v>30</v>
      </c>
      <c r="E12" s="549" t="s">
        <v>44</v>
      </c>
      <c r="F12" s="537" t="s">
        <v>44</v>
      </c>
      <c r="G12" s="539" t="s">
        <v>43</v>
      </c>
      <c r="H12" s="549" t="s">
        <v>29</v>
      </c>
      <c r="I12" s="321"/>
      <c r="J12" s="535">
        <v>25</v>
      </c>
      <c r="K12" s="535" t="s">
        <v>91</v>
      </c>
      <c r="L12" s="537" t="s">
        <v>29</v>
      </c>
      <c r="M12" s="539" t="s">
        <v>91</v>
      </c>
      <c r="N12" s="324" t="s">
        <v>145</v>
      </c>
      <c r="O12" s="537" t="s">
        <v>30</v>
      </c>
      <c r="P12" s="539" t="s">
        <v>91</v>
      </c>
      <c r="Q12" s="325" t="s">
        <v>43</v>
      </c>
    </row>
    <row r="13" spans="1:17" ht="12" customHeight="1">
      <c r="A13" s="536"/>
      <c r="B13" s="536"/>
      <c r="C13" s="538"/>
      <c r="D13" s="540"/>
      <c r="E13" s="550"/>
      <c r="F13" s="538"/>
      <c r="G13" s="540"/>
      <c r="H13" s="550"/>
      <c r="I13" s="321"/>
      <c r="J13" s="536"/>
      <c r="K13" s="536"/>
      <c r="L13" s="538"/>
      <c r="M13" s="540"/>
      <c r="N13" s="326" t="s">
        <v>31</v>
      </c>
      <c r="O13" s="538"/>
      <c r="P13" s="540"/>
      <c r="Q13" s="327" t="s">
        <v>44</v>
      </c>
    </row>
    <row r="14" spans="1:17" ht="12" customHeight="1">
      <c r="A14" s="535">
        <v>6</v>
      </c>
      <c r="B14" s="535" t="s">
        <v>30</v>
      </c>
      <c r="C14" s="537" t="s">
        <v>44</v>
      </c>
      <c r="D14" s="539" t="s">
        <v>32</v>
      </c>
      <c r="E14" s="549" t="s">
        <v>45</v>
      </c>
      <c r="F14" s="537" t="s">
        <v>30</v>
      </c>
      <c r="G14" s="539" t="s">
        <v>44</v>
      </c>
      <c r="H14" s="549" t="s">
        <v>32</v>
      </c>
      <c r="I14" s="321"/>
      <c r="J14" s="541">
        <v>26</v>
      </c>
      <c r="K14" s="541" t="s">
        <v>44</v>
      </c>
      <c r="L14" s="542" t="s">
        <v>30</v>
      </c>
      <c r="M14" s="543" t="s">
        <v>203</v>
      </c>
      <c r="N14" s="322" t="s">
        <v>204</v>
      </c>
      <c r="O14" s="542" t="s">
        <v>30</v>
      </c>
      <c r="P14" s="543" t="s">
        <v>91</v>
      </c>
      <c r="Q14" s="323" t="s">
        <v>206</v>
      </c>
    </row>
    <row r="15" spans="1:17" ht="12" customHeight="1">
      <c r="A15" s="536"/>
      <c r="B15" s="536"/>
      <c r="C15" s="538"/>
      <c r="D15" s="540"/>
      <c r="E15" s="550"/>
      <c r="F15" s="538"/>
      <c r="G15" s="540"/>
      <c r="H15" s="550"/>
      <c r="I15" s="321"/>
      <c r="J15" s="541"/>
      <c r="K15" s="541"/>
      <c r="L15" s="542"/>
      <c r="M15" s="543"/>
      <c r="N15" s="322" t="s">
        <v>205</v>
      </c>
      <c r="O15" s="542"/>
      <c r="P15" s="543"/>
      <c r="Q15" s="323" t="s">
        <v>207</v>
      </c>
    </row>
    <row r="16" spans="1:17" ht="12" customHeight="1">
      <c r="A16" s="535">
        <v>7</v>
      </c>
      <c r="B16" s="535" t="s">
        <v>29</v>
      </c>
      <c r="C16" s="537" t="s">
        <v>32</v>
      </c>
      <c r="D16" s="539" t="s">
        <v>44</v>
      </c>
      <c r="E16" s="549" t="s">
        <v>30</v>
      </c>
      <c r="F16" s="537" t="s">
        <v>30</v>
      </c>
      <c r="G16" s="539" t="s">
        <v>29</v>
      </c>
      <c r="H16" s="549" t="s">
        <v>32</v>
      </c>
      <c r="I16" s="321"/>
      <c r="J16" s="535">
        <v>27</v>
      </c>
      <c r="K16" s="535" t="s">
        <v>132</v>
      </c>
      <c r="L16" s="537" t="s">
        <v>30</v>
      </c>
      <c r="M16" s="539" t="s">
        <v>91</v>
      </c>
      <c r="N16" s="324" t="s">
        <v>270</v>
      </c>
      <c r="O16" s="537" t="s">
        <v>30</v>
      </c>
      <c r="P16" s="539" t="s">
        <v>91</v>
      </c>
      <c r="Q16" s="325" t="s">
        <v>270</v>
      </c>
    </row>
    <row r="17" spans="1:17" ht="12" customHeight="1">
      <c r="A17" s="536"/>
      <c r="B17" s="536"/>
      <c r="C17" s="538"/>
      <c r="D17" s="540"/>
      <c r="E17" s="550"/>
      <c r="F17" s="538"/>
      <c r="G17" s="540"/>
      <c r="H17" s="550"/>
      <c r="I17" s="321"/>
      <c r="J17" s="536"/>
      <c r="K17" s="536"/>
      <c r="L17" s="538"/>
      <c r="M17" s="540"/>
      <c r="N17" s="326" t="s">
        <v>271</v>
      </c>
      <c r="O17" s="538"/>
      <c r="P17" s="540"/>
      <c r="Q17" s="327" t="s">
        <v>272</v>
      </c>
    </row>
    <row r="18" spans="1:17" ht="12" customHeight="1">
      <c r="A18" s="535">
        <v>8</v>
      </c>
      <c r="B18" s="535" t="s">
        <v>30</v>
      </c>
      <c r="C18" s="537" t="s">
        <v>45</v>
      </c>
      <c r="D18" s="539" t="s">
        <v>30</v>
      </c>
      <c r="E18" s="549" t="s">
        <v>32</v>
      </c>
      <c r="F18" s="537" t="s">
        <v>29</v>
      </c>
      <c r="G18" s="539" t="s">
        <v>43</v>
      </c>
      <c r="H18" s="549" t="s">
        <v>44</v>
      </c>
      <c r="I18" s="321"/>
      <c r="J18" s="535">
        <v>28</v>
      </c>
      <c r="K18" s="535" t="s">
        <v>43</v>
      </c>
      <c r="L18" s="537" t="s">
        <v>311</v>
      </c>
      <c r="M18" s="539" t="s">
        <v>91</v>
      </c>
      <c r="N18" s="324" t="s">
        <v>310</v>
      </c>
      <c r="O18" s="537" t="s">
        <v>310</v>
      </c>
      <c r="P18" s="539" t="s">
        <v>313</v>
      </c>
      <c r="Q18" s="325" t="s">
        <v>314</v>
      </c>
    </row>
    <row r="19" spans="1:17" ht="12" customHeight="1">
      <c r="A19" s="536"/>
      <c r="B19" s="536"/>
      <c r="C19" s="538"/>
      <c r="D19" s="540"/>
      <c r="E19" s="550"/>
      <c r="F19" s="538"/>
      <c r="G19" s="540"/>
      <c r="H19" s="550"/>
      <c r="I19" s="321"/>
      <c r="J19" s="536"/>
      <c r="K19" s="536"/>
      <c r="L19" s="538"/>
      <c r="M19" s="540"/>
      <c r="N19" s="326" t="s">
        <v>312</v>
      </c>
      <c r="O19" s="538"/>
      <c r="P19" s="540"/>
      <c r="Q19" s="327" t="s">
        <v>315</v>
      </c>
    </row>
    <row r="20" spans="1:17" ht="12" customHeight="1">
      <c r="A20" s="535">
        <v>9</v>
      </c>
      <c r="B20" s="535" t="s">
        <v>91</v>
      </c>
      <c r="C20" s="537" t="s">
        <v>30</v>
      </c>
      <c r="D20" s="539" t="s">
        <v>45</v>
      </c>
      <c r="E20" s="549" t="s">
        <v>44</v>
      </c>
      <c r="F20" s="537" t="s">
        <v>91</v>
      </c>
      <c r="G20" s="539" t="s">
        <v>29</v>
      </c>
      <c r="H20" s="549" t="s">
        <v>45</v>
      </c>
      <c r="I20" s="321"/>
      <c r="J20" s="535">
        <v>29</v>
      </c>
      <c r="K20" s="541" t="s">
        <v>31</v>
      </c>
      <c r="L20" s="542" t="s">
        <v>318</v>
      </c>
      <c r="M20" s="543" t="s">
        <v>319</v>
      </c>
      <c r="N20" s="328" t="s">
        <v>320</v>
      </c>
      <c r="O20" s="542" t="s">
        <v>319</v>
      </c>
      <c r="P20" s="543" t="s">
        <v>318</v>
      </c>
      <c r="Q20" s="328" t="s">
        <v>321</v>
      </c>
    </row>
    <row r="21" spans="1:17" ht="12" customHeight="1">
      <c r="A21" s="536"/>
      <c r="B21" s="536"/>
      <c r="C21" s="538"/>
      <c r="D21" s="540"/>
      <c r="E21" s="550"/>
      <c r="F21" s="538"/>
      <c r="G21" s="540"/>
      <c r="H21" s="550"/>
      <c r="I21" s="321"/>
      <c r="J21" s="536"/>
      <c r="K21" s="536"/>
      <c r="L21" s="538"/>
      <c r="M21" s="540"/>
      <c r="N21" s="329" t="s">
        <v>321</v>
      </c>
      <c r="O21" s="538"/>
      <c r="P21" s="540"/>
      <c r="Q21" s="329" t="s">
        <v>322</v>
      </c>
    </row>
    <row r="22" spans="1:17" ht="12" customHeight="1">
      <c r="A22" s="535">
        <v>10</v>
      </c>
      <c r="B22" s="535" t="s">
        <v>29</v>
      </c>
      <c r="C22" s="537" t="s">
        <v>30</v>
      </c>
      <c r="D22" s="539" t="s">
        <v>45</v>
      </c>
      <c r="E22" s="549" t="s">
        <v>29</v>
      </c>
      <c r="F22" s="537" t="s">
        <v>29</v>
      </c>
      <c r="G22" s="539" t="s">
        <v>32</v>
      </c>
      <c r="H22" s="549" t="s">
        <v>30</v>
      </c>
      <c r="I22" s="321"/>
      <c r="J22" s="535">
        <v>30</v>
      </c>
      <c r="K22" s="535" t="s">
        <v>577</v>
      </c>
      <c r="L22" s="537" t="s">
        <v>578</v>
      </c>
      <c r="M22" s="539" t="s">
        <v>579</v>
      </c>
      <c r="N22" s="328" t="s">
        <v>580</v>
      </c>
      <c r="O22" s="537" t="s">
        <v>578</v>
      </c>
      <c r="P22" s="539" t="s">
        <v>581</v>
      </c>
      <c r="Q22" s="328" t="s">
        <v>580</v>
      </c>
    </row>
    <row r="23" spans="1:17" ht="12" customHeight="1">
      <c r="A23" s="536"/>
      <c r="B23" s="536"/>
      <c r="C23" s="538"/>
      <c r="D23" s="540"/>
      <c r="E23" s="550"/>
      <c r="F23" s="538"/>
      <c r="G23" s="540"/>
      <c r="H23" s="550"/>
      <c r="I23" s="321"/>
      <c r="J23" s="536"/>
      <c r="K23" s="536"/>
      <c r="L23" s="538"/>
      <c r="M23" s="540"/>
      <c r="N23" s="329" t="s">
        <v>577</v>
      </c>
      <c r="O23" s="538"/>
      <c r="P23" s="540"/>
      <c r="Q23" s="329" t="s">
        <v>582</v>
      </c>
    </row>
    <row r="24" spans="1:17" ht="12" customHeight="1">
      <c r="A24" s="535">
        <v>11</v>
      </c>
      <c r="B24" s="535" t="s">
        <v>103</v>
      </c>
      <c r="C24" s="547" t="s">
        <v>104</v>
      </c>
      <c r="D24" s="539" t="s">
        <v>105</v>
      </c>
      <c r="E24" s="555" t="s">
        <v>106</v>
      </c>
      <c r="F24" s="547" t="s">
        <v>104</v>
      </c>
      <c r="G24" s="539" t="s">
        <v>106</v>
      </c>
      <c r="H24" s="330" t="s">
        <v>251</v>
      </c>
      <c r="I24" s="321"/>
      <c r="J24" s="535" t="s">
        <v>625</v>
      </c>
      <c r="K24" s="535" t="s">
        <v>583</v>
      </c>
      <c r="L24" s="537"/>
      <c r="M24" s="539"/>
      <c r="N24" s="328"/>
      <c r="O24" s="537"/>
      <c r="P24" s="539"/>
      <c r="Q24" s="330"/>
    </row>
    <row r="25" spans="1:17" ht="12" customHeight="1">
      <c r="A25" s="536"/>
      <c r="B25" s="536"/>
      <c r="C25" s="548"/>
      <c r="D25" s="540"/>
      <c r="E25" s="556" t="s">
        <v>107</v>
      </c>
      <c r="F25" s="548"/>
      <c r="G25" s="540"/>
      <c r="H25" s="329" t="s">
        <v>108</v>
      </c>
      <c r="I25" s="321"/>
      <c r="J25" s="536"/>
      <c r="K25" s="536"/>
      <c r="L25" s="538"/>
      <c r="M25" s="540"/>
      <c r="N25" s="329"/>
      <c r="O25" s="538"/>
      <c r="P25" s="540"/>
      <c r="Q25" s="329"/>
    </row>
    <row r="26" spans="1:17" ht="12" customHeight="1">
      <c r="A26" s="535">
        <v>12</v>
      </c>
      <c r="B26" s="535" t="s">
        <v>111</v>
      </c>
      <c r="C26" s="547" t="s">
        <v>111</v>
      </c>
      <c r="D26" s="539" t="s">
        <v>112</v>
      </c>
      <c r="E26" s="555" t="s">
        <v>105</v>
      </c>
      <c r="F26" s="547" t="s">
        <v>106</v>
      </c>
      <c r="G26" s="539" t="s">
        <v>105</v>
      </c>
      <c r="H26" s="330" t="s">
        <v>252</v>
      </c>
      <c r="I26" s="321"/>
      <c r="J26" s="535">
        <v>2</v>
      </c>
      <c r="K26" s="535" t="s">
        <v>581</v>
      </c>
      <c r="L26" s="537"/>
      <c r="M26" s="539"/>
      <c r="N26" s="328"/>
      <c r="O26" s="537"/>
      <c r="P26" s="539"/>
      <c r="Q26" s="330"/>
    </row>
    <row r="27" spans="1:17" ht="12" customHeight="1">
      <c r="A27" s="536"/>
      <c r="B27" s="536"/>
      <c r="C27" s="548"/>
      <c r="D27" s="540"/>
      <c r="E27" s="556" t="s">
        <v>104</v>
      </c>
      <c r="F27" s="548"/>
      <c r="G27" s="540"/>
      <c r="H27" s="329" t="s">
        <v>104</v>
      </c>
      <c r="I27" s="321"/>
      <c r="J27" s="536"/>
      <c r="K27" s="536"/>
      <c r="L27" s="538"/>
      <c r="M27" s="540"/>
      <c r="N27" s="329"/>
      <c r="O27" s="538"/>
      <c r="P27" s="540"/>
      <c r="Q27" s="329"/>
    </row>
    <row r="28" spans="1:17" ht="12" customHeight="1">
      <c r="A28" s="535">
        <v>13</v>
      </c>
      <c r="B28" s="535" t="s">
        <v>104</v>
      </c>
      <c r="C28" s="547" t="s">
        <v>111</v>
      </c>
      <c r="D28" s="539" t="s">
        <v>105</v>
      </c>
      <c r="E28" s="555" t="s">
        <v>112</v>
      </c>
      <c r="F28" s="547" t="s">
        <v>105</v>
      </c>
      <c r="G28" s="539" t="s">
        <v>112</v>
      </c>
      <c r="H28" s="330" t="s">
        <v>253</v>
      </c>
      <c r="I28" s="321"/>
      <c r="J28" s="535">
        <v>3</v>
      </c>
      <c r="K28" s="535"/>
      <c r="L28" s="547"/>
      <c r="M28" s="539"/>
      <c r="N28" s="328"/>
      <c r="O28" s="547"/>
      <c r="P28" s="539"/>
      <c r="Q28" s="330"/>
    </row>
    <row r="29" spans="1:17" ht="12" customHeight="1">
      <c r="A29" s="536"/>
      <c r="B29" s="536"/>
      <c r="C29" s="548"/>
      <c r="D29" s="540"/>
      <c r="E29" s="556" t="s">
        <v>104</v>
      </c>
      <c r="F29" s="548"/>
      <c r="G29" s="540"/>
      <c r="H29" s="329" t="s">
        <v>104</v>
      </c>
      <c r="I29" s="321"/>
      <c r="J29" s="536"/>
      <c r="K29" s="536"/>
      <c r="L29" s="548"/>
      <c r="M29" s="540"/>
      <c r="N29" s="329"/>
      <c r="O29" s="548"/>
      <c r="P29" s="540"/>
      <c r="Q29" s="329"/>
    </row>
    <row r="30" spans="1:17" ht="12" customHeight="1">
      <c r="A30" s="535">
        <v>14</v>
      </c>
      <c r="B30" s="535" t="s">
        <v>105</v>
      </c>
      <c r="C30" s="547" t="s">
        <v>111</v>
      </c>
      <c r="D30" s="539" t="s">
        <v>105</v>
      </c>
      <c r="E30" s="555" t="s">
        <v>115</v>
      </c>
      <c r="F30" s="547" t="s">
        <v>105</v>
      </c>
      <c r="G30" s="539" t="s">
        <v>108</v>
      </c>
      <c r="H30" s="330" t="s">
        <v>254</v>
      </c>
      <c r="I30" s="321"/>
      <c r="J30" s="535">
        <v>4</v>
      </c>
      <c r="K30" s="535"/>
      <c r="L30" s="547"/>
      <c r="M30" s="539"/>
      <c r="N30" s="328"/>
      <c r="O30" s="547"/>
      <c r="P30" s="539"/>
      <c r="Q30" s="330"/>
    </row>
    <row r="31" spans="1:17" ht="12" customHeight="1">
      <c r="A31" s="536"/>
      <c r="B31" s="536"/>
      <c r="C31" s="548"/>
      <c r="D31" s="540"/>
      <c r="E31" s="556" t="s">
        <v>112</v>
      </c>
      <c r="F31" s="548"/>
      <c r="G31" s="540"/>
      <c r="H31" s="329" t="s">
        <v>112</v>
      </c>
      <c r="I31" s="321"/>
      <c r="J31" s="536"/>
      <c r="K31" s="536"/>
      <c r="L31" s="548"/>
      <c r="M31" s="540"/>
      <c r="N31" s="329"/>
      <c r="O31" s="548"/>
      <c r="P31" s="540"/>
      <c r="Q31" s="329"/>
    </row>
    <row r="32" spans="1:17" ht="12" customHeight="1">
      <c r="A32" s="535">
        <v>15</v>
      </c>
      <c r="B32" s="535" t="s">
        <v>106</v>
      </c>
      <c r="C32" s="537" t="s">
        <v>105</v>
      </c>
      <c r="D32" s="539" t="s">
        <v>111</v>
      </c>
      <c r="E32" s="324" t="s">
        <v>112</v>
      </c>
      <c r="F32" s="537" t="s">
        <v>111</v>
      </c>
      <c r="G32" s="539" t="s">
        <v>108</v>
      </c>
      <c r="H32" s="325" t="s">
        <v>103</v>
      </c>
      <c r="I32" s="321"/>
      <c r="J32" s="535">
        <v>5</v>
      </c>
      <c r="K32" s="535"/>
      <c r="L32" s="537"/>
      <c r="M32" s="539"/>
      <c r="N32" s="324"/>
      <c r="O32" s="537"/>
      <c r="P32" s="539"/>
      <c r="Q32" s="325"/>
    </row>
    <row r="33" spans="1:17" ht="12" customHeight="1">
      <c r="A33" s="536"/>
      <c r="B33" s="536"/>
      <c r="C33" s="538"/>
      <c r="D33" s="540"/>
      <c r="E33" s="326" t="s">
        <v>104</v>
      </c>
      <c r="F33" s="538"/>
      <c r="G33" s="540"/>
      <c r="H33" s="327" t="s">
        <v>107</v>
      </c>
      <c r="I33" s="321"/>
      <c r="J33" s="536"/>
      <c r="K33" s="536"/>
      <c r="L33" s="538"/>
      <c r="M33" s="540"/>
      <c r="N33" s="326"/>
      <c r="O33" s="538"/>
      <c r="P33" s="540"/>
      <c r="Q33" s="327"/>
    </row>
    <row r="34" spans="1:17" ht="12" customHeight="1">
      <c r="A34" s="535">
        <v>16</v>
      </c>
      <c r="B34" s="535" t="s">
        <v>44</v>
      </c>
      <c r="C34" s="537" t="s">
        <v>44</v>
      </c>
      <c r="D34" s="539" t="s">
        <v>29</v>
      </c>
      <c r="E34" s="322" t="s">
        <v>32</v>
      </c>
      <c r="F34" s="537" t="s">
        <v>30</v>
      </c>
      <c r="G34" s="539" t="s">
        <v>32</v>
      </c>
      <c r="H34" s="323" t="s">
        <v>31</v>
      </c>
      <c r="I34" s="321"/>
      <c r="J34" s="535">
        <v>6</v>
      </c>
      <c r="K34" s="535"/>
      <c r="L34" s="537"/>
      <c r="M34" s="539"/>
      <c r="N34" s="322"/>
      <c r="O34" s="537"/>
      <c r="P34" s="539"/>
      <c r="Q34" s="323"/>
    </row>
    <row r="35" spans="1:17" ht="12" customHeight="1">
      <c r="A35" s="536"/>
      <c r="B35" s="536"/>
      <c r="C35" s="538"/>
      <c r="D35" s="540"/>
      <c r="E35" s="322" t="s">
        <v>31</v>
      </c>
      <c r="F35" s="538"/>
      <c r="G35" s="540"/>
      <c r="H35" s="323" t="s">
        <v>43</v>
      </c>
      <c r="I35" s="321"/>
      <c r="J35" s="536"/>
      <c r="K35" s="536"/>
      <c r="L35" s="538"/>
      <c r="M35" s="540"/>
      <c r="N35" s="322"/>
      <c r="O35" s="538"/>
      <c r="P35" s="540"/>
      <c r="Q35" s="323"/>
    </row>
    <row r="36" spans="1:17" ht="12" customHeight="1">
      <c r="A36" s="535">
        <v>17</v>
      </c>
      <c r="B36" s="535" t="s">
        <v>91</v>
      </c>
      <c r="C36" s="537" t="s">
        <v>30</v>
      </c>
      <c r="D36" s="539" t="s">
        <v>31</v>
      </c>
      <c r="E36" s="324" t="s">
        <v>45</v>
      </c>
      <c r="F36" s="537" t="s">
        <v>30</v>
      </c>
      <c r="G36" s="539" t="s">
        <v>31</v>
      </c>
      <c r="H36" s="325" t="s">
        <v>32</v>
      </c>
      <c r="I36" s="321"/>
      <c r="J36" s="535">
        <v>7</v>
      </c>
      <c r="K36" s="535"/>
      <c r="L36" s="537"/>
      <c r="M36" s="539"/>
      <c r="N36" s="324"/>
      <c r="O36" s="537"/>
      <c r="P36" s="539"/>
      <c r="Q36" s="325"/>
    </row>
    <row r="37" spans="1:17" ht="12" customHeight="1">
      <c r="A37" s="536"/>
      <c r="B37" s="536"/>
      <c r="C37" s="538"/>
      <c r="D37" s="540"/>
      <c r="E37" s="326" t="s">
        <v>43</v>
      </c>
      <c r="F37" s="538"/>
      <c r="G37" s="540"/>
      <c r="H37" s="327" t="s">
        <v>91</v>
      </c>
      <c r="I37" s="321"/>
      <c r="J37" s="536"/>
      <c r="K37" s="536"/>
      <c r="L37" s="538"/>
      <c r="M37" s="540"/>
      <c r="N37" s="326"/>
      <c r="O37" s="538"/>
      <c r="P37" s="540"/>
      <c r="Q37" s="327"/>
    </row>
    <row r="38" spans="1:17" ht="12" customHeight="1">
      <c r="A38" s="535">
        <v>18</v>
      </c>
      <c r="B38" s="535" t="s">
        <v>43</v>
      </c>
      <c r="C38" s="537" t="s">
        <v>30</v>
      </c>
      <c r="D38" s="539" t="s">
        <v>44</v>
      </c>
      <c r="E38" s="322" t="s">
        <v>45</v>
      </c>
      <c r="F38" s="537" t="s">
        <v>30</v>
      </c>
      <c r="G38" s="539" t="s">
        <v>43</v>
      </c>
      <c r="H38" s="323" t="s">
        <v>132</v>
      </c>
      <c r="I38" s="321"/>
      <c r="J38" s="535">
        <v>8</v>
      </c>
      <c r="K38" s="535"/>
      <c r="L38" s="537"/>
      <c r="M38" s="539"/>
      <c r="N38" s="322"/>
      <c r="O38" s="537"/>
      <c r="P38" s="539"/>
      <c r="Q38" s="323"/>
    </row>
    <row r="39" spans="1:17" ht="12" customHeight="1">
      <c r="A39" s="536"/>
      <c r="B39" s="536"/>
      <c r="C39" s="538"/>
      <c r="D39" s="540"/>
      <c r="E39" s="326" t="s">
        <v>32</v>
      </c>
      <c r="F39" s="538"/>
      <c r="G39" s="540"/>
      <c r="H39" s="327" t="s">
        <v>31</v>
      </c>
      <c r="I39" s="321"/>
      <c r="J39" s="536"/>
      <c r="K39" s="536"/>
      <c r="L39" s="538"/>
      <c r="M39" s="540"/>
      <c r="N39" s="326"/>
      <c r="O39" s="538"/>
      <c r="P39" s="540"/>
      <c r="Q39" s="327"/>
    </row>
    <row r="40" spans="1:17" ht="12" customHeight="1">
      <c r="A40" s="535">
        <v>19</v>
      </c>
      <c r="B40" s="535" t="s">
        <v>31</v>
      </c>
      <c r="C40" s="537" t="s">
        <v>43</v>
      </c>
      <c r="D40" s="539" t="s">
        <v>30</v>
      </c>
      <c r="E40" s="322" t="s">
        <v>45</v>
      </c>
      <c r="F40" s="537" t="s">
        <v>43</v>
      </c>
      <c r="G40" s="539" t="s">
        <v>30</v>
      </c>
      <c r="H40" s="323" t="s">
        <v>91</v>
      </c>
      <c r="I40" s="321"/>
      <c r="J40" s="535">
        <v>9</v>
      </c>
      <c r="K40" s="535"/>
      <c r="L40" s="537"/>
      <c r="M40" s="539"/>
      <c r="N40" s="322"/>
      <c r="O40" s="537"/>
      <c r="P40" s="539"/>
      <c r="Q40" s="323"/>
    </row>
    <row r="41" spans="1:17" ht="12" customHeight="1">
      <c r="A41" s="536"/>
      <c r="B41" s="536"/>
      <c r="C41" s="538"/>
      <c r="D41" s="540"/>
      <c r="E41" s="322" t="s">
        <v>145</v>
      </c>
      <c r="F41" s="538"/>
      <c r="G41" s="540"/>
      <c r="H41" s="323" t="s">
        <v>145</v>
      </c>
      <c r="I41" s="321"/>
      <c r="J41" s="536"/>
      <c r="K41" s="536"/>
      <c r="L41" s="538"/>
      <c r="M41" s="540"/>
      <c r="N41" s="322"/>
      <c r="O41" s="538"/>
      <c r="P41" s="540"/>
      <c r="Q41" s="323"/>
    </row>
    <row r="42" spans="1:17" ht="12" customHeight="1">
      <c r="A42" s="535">
        <v>20</v>
      </c>
      <c r="B42" s="535" t="s">
        <v>45</v>
      </c>
      <c r="C42" s="537" t="s">
        <v>43</v>
      </c>
      <c r="D42" s="539" t="s">
        <v>132</v>
      </c>
      <c r="E42" s="324" t="s">
        <v>145</v>
      </c>
      <c r="F42" s="537" t="s">
        <v>30</v>
      </c>
      <c r="G42" s="539" t="s">
        <v>145</v>
      </c>
      <c r="H42" s="325" t="s">
        <v>132</v>
      </c>
      <c r="I42" s="321"/>
      <c r="J42" s="535">
        <v>10</v>
      </c>
      <c r="K42" s="535"/>
      <c r="L42" s="537"/>
      <c r="M42" s="539"/>
      <c r="N42" s="324"/>
      <c r="O42" s="537"/>
      <c r="P42" s="539"/>
      <c r="Q42" s="325"/>
    </row>
    <row r="43" spans="1:17" ht="12" customHeight="1" thickBot="1">
      <c r="A43" s="544"/>
      <c r="B43" s="544"/>
      <c r="C43" s="545"/>
      <c r="D43" s="546"/>
      <c r="E43" s="331" t="s">
        <v>45</v>
      </c>
      <c r="F43" s="545"/>
      <c r="G43" s="546"/>
      <c r="H43" s="332" t="s">
        <v>43</v>
      </c>
      <c r="I43" s="321"/>
      <c r="J43" s="544"/>
      <c r="K43" s="544"/>
      <c r="L43" s="545"/>
      <c r="M43" s="546"/>
      <c r="N43" s="331"/>
      <c r="O43" s="545"/>
      <c r="P43" s="546"/>
      <c r="Q43" s="332"/>
    </row>
    <row r="44" spans="1:17" ht="12" customHeight="1">
      <c r="A44" s="314"/>
      <c r="B44" s="314"/>
      <c r="C44" s="314"/>
      <c r="D44" s="314"/>
      <c r="E44" s="314"/>
      <c r="F44" s="314"/>
      <c r="G44" s="314"/>
      <c r="H44" s="314"/>
      <c r="I44" s="314"/>
      <c r="J44" s="314"/>
      <c r="K44" s="314"/>
      <c r="L44" s="314"/>
      <c r="M44" s="314"/>
      <c r="N44" s="314"/>
      <c r="O44" s="314"/>
      <c r="P44" s="314"/>
      <c r="Q44" s="314"/>
    </row>
  </sheetData>
  <mergeCells count="264">
    <mergeCell ref="A42:A43"/>
    <mergeCell ref="B42:B43"/>
    <mergeCell ref="C42:C43"/>
    <mergeCell ref="D42:D43"/>
    <mergeCell ref="F42:F43"/>
    <mergeCell ref="G42:G43"/>
    <mergeCell ref="A40:A41"/>
    <mergeCell ref="B40:B41"/>
    <mergeCell ref="C40:C41"/>
    <mergeCell ref="D40:D41"/>
    <mergeCell ref="F40:F41"/>
    <mergeCell ref="G40:G41"/>
    <mergeCell ref="A38:A39"/>
    <mergeCell ref="B38:B39"/>
    <mergeCell ref="C38:C39"/>
    <mergeCell ref="D38:D39"/>
    <mergeCell ref="F38:F39"/>
    <mergeCell ref="G38:G39"/>
    <mergeCell ref="A36:A37"/>
    <mergeCell ref="B36:B37"/>
    <mergeCell ref="C36:C37"/>
    <mergeCell ref="D36:D37"/>
    <mergeCell ref="F36:F37"/>
    <mergeCell ref="G36:G37"/>
    <mergeCell ref="A34:A35"/>
    <mergeCell ref="B34:B35"/>
    <mergeCell ref="C34:C35"/>
    <mergeCell ref="D34:D35"/>
    <mergeCell ref="F34:F35"/>
    <mergeCell ref="G34:G35"/>
    <mergeCell ref="A32:A33"/>
    <mergeCell ref="B32:B33"/>
    <mergeCell ref="C32:C33"/>
    <mergeCell ref="D32:D33"/>
    <mergeCell ref="F32:F33"/>
    <mergeCell ref="G32:G33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C28:C29"/>
    <mergeCell ref="D28:D29"/>
    <mergeCell ref="E28:E29"/>
    <mergeCell ref="F28:F29"/>
    <mergeCell ref="G28:G29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C24:C25"/>
    <mergeCell ref="D24:D25"/>
    <mergeCell ref="E24:E25"/>
    <mergeCell ref="F24:F25"/>
    <mergeCell ref="A22:A23"/>
    <mergeCell ref="B22:B23"/>
    <mergeCell ref="C22:C23"/>
    <mergeCell ref="D22:D23"/>
    <mergeCell ref="E22:E23"/>
    <mergeCell ref="F22:F23"/>
    <mergeCell ref="G22:G23"/>
    <mergeCell ref="H22:H23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G16:G17"/>
    <mergeCell ref="H16:H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6:E17"/>
    <mergeCell ref="F16:F17"/>
    <mergeCell ref="A14:A15"/>
    <mergeCell ref="B14:B15"/>
    <mergeCell ref="C14:C15"/>
    <mergeCell ref="D14:D15"/>
    <mergeCell ref="E14:E15"/>
    <mergeCell ref="F14:F15"/>
    <mergeCell ref="G14:G15"/>
    <mergeCell ref="H14:H15"/>
    <mergeCell ref="H10:H11"/>
    <mergeCell ref="A12:A13"/>
    <mergeCell ref="B12:B13"/>
    <mergeCell ref="C12:C13"/>
    <mergeCell ref="D12:D13"/>
    <mergeCell ref="E12:E13"/>
    <mergeCell ref="F12:F13"/>
    <mergeCell ref="G12:G13"/>
    <mergeCell ref="H12:H13"/>
    <mergeCell ref="G8:G9"/>
    <mergeCell ref="H8:H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E8:E9"/>
    <mergeCell ref="F8:F9"/>
    <mergeCell ref="A6:A7"/>
    <mergeCell ref="B6:B7"/>
    <mergeCell ref="C6:C7"/>
    <mergeCell ref="D6:D7"/>
    <mergeCell ref="E6:E7"/>
    <mergeCell ref="F6:F7"/>
    <mergeCell ref="H4:H5"/>
    <mergeCell ref="G6:G7"/>
    <mergeCell ref="H6:H7"/>
    <mergeCell ref="A4:A5"/>
    <mergeCell ref="B4:B5"/>
    <mergeCell ref="C4:C5"/>
    <mergeCell ref="D4:D5"/>
    <mergeCell ref="E4:E5"/>
    <mergeCell ref="F4:F5"/>
    <mergeCell ref="G4:G5"/>
    <mergeCell ref="J20:J21"/>
    <mergeCell ref="K20:K21"/>
    <mergeCell ref="L20:L21"/>
    <mergeCell ref="M20:M21"/>
    <mergeCell ref="O20:O21"/>
    <mergeCell ref="P20:P21"/>
    <mergeCell ref="J22:J23"/>
    <mergeCell ref="K22:K23"/>
    <mergeCell ref="L22:L23"/>
    <mergeCell ref="M22:M23"/>
    <mergeCell ref="O22:O23"/>
    <mergeCell ref="P22:P23"/>
    <mergeCell ref="J24:J25"/>
    <mergeCell ref="K24:K25"/>
    <mergeCell ref="L24:L25"/>
    <mergeCell ref="M24:M25"/>
    <mergeCell ref="O24:O25"/>
    <mergeCell ref="P24:P25"/>
    <mergeCell ref="J26:J27"/>
    <mergeCell ref="K26:K27"/>
    <mergeCell ref="L26:L27"/>
    <mergeCell ref="M26:M27"/>
    <mergeCell ref="O26:O27"/>
    <mergeCell ref="P26:P27"/>
    <mergeCell ref="J28:J29"/>
    <mergeCell ref="K28:K29"/>
    <mergeCell ref="L28:L29"/>
    <mergeCell ref="M28:M29"/>
    <mergeCell ref="O28:O29"/>
    <mergeCell ref="P28:P29"/>
    <mergeCell ref="J30:J31"/>
    <mergeCell ref="K30:K31"/>
    <mergeCell ref="L30:L31"/>
    <mergeCell ref="M30:M31"/>
    <mergeCell ref="O30:O31"/>
    <mergeCell ref="P30:P31"/>
    <mergeCell ref="J32:J33"/>
    <mergeCell ref="K32:K33"/>
    <mergeCell ref="L32:L33"/>
    <mergeCell ref="M32:M33"/>
    <mergeCell ref="O32:O33"/>
    <mergeCell ref="P32:P33"/>
    <mergeCell ref="J34:J35"/>
    <mergeCell ref="K34:K35"/>
    <mergeCell ref="L34:L35"/>
    <mergeCell ref="M34:M35"/>
    <mergeCell ref="O34:O35"/>
    <mergeCell ref="P34:P35"/>
    <mergeCell ref="J36:J37"/>
    <mergeCell ref="K36:K37"/>
    <mergeCell ref="L36:L37"/>
    <mergeCell ref="M36:M37"/>
    <mergeCell ref="O36:O37"/>
    <mergeCell ref="P36:P37"/>
    <mergeCell ref="J38:J39"/>
    <mergeCell ref="K38:K39"/>
    <mergeCell ref="L38:L39"/>
    <mergeCell ref="M38:M39"/>
    <mergeCell ref="O38:O39"/>
    <mergeCell ref="P38:P39"/>
    <mergeCell ref="J40:J41"/>
    <mergeCell ref="K40:K41"/>
    <mergeCell ref="L40:L41"/>
    <mergeCell ref="M40:M41"/>
    <mergeCell ref="O40:O41"/>
    <mergeCell ref="P40:P41"/>
    <mergeCell ref="J42:J43"/>
    <mergeCell ref="K42:K43"/>
    <mergeCell ref="L42:L43"/>
    <mergeCell ref="M42:M43"/>
    <mergeCell ref="O42:O43"/>
    <mergeCell ref="P42:P43"/>
    <mergeCell ref="J4:J5"/>
    <mergeCell ref="K4:K5"/>
    <mergeCell ref="L4:L5"/>
    <mergeCell ref="M4:M5"/>
    <mergeCell ref="O4:O5"/>
    <mergeCell ref="P4:P5"/>
    <mergeCell ref="J6:J7"/>
    <mergeCell ref="K6:K7"/>
    <mergeCell ref="L6:L7"/>
    <mergeCell ref="M6:M7"/>
    <mergeCell ref="O6:O7"/>
    <mergeCell ref="P6:P7"/>
    <mergeCell ref="J8:J9"/>
    <mergeCell ref="K8:K9"/>
    <mergeCell ref="L8:L9"/>
    <mergeCell ref="M8:M9"/>
    <mergeCell ref="O8:O9"/>
    <mergeCell ref="P8:P9"/>
    <mergeCell ref="J10:J11"/>
    <mergeCell ref="K10:K11"/>
    <mergeCell ref="L10:L11"/>
    <mergeCell ref="M10:M11"/>
    <mergeCell ref="O10:O11"/>
    <mergeCell ref="P10:P11"/>
    <mergeCell ref="J12:J13"/>
    <mergeCell ref="K12:K13"/>
    <mergeCell ref="L12:L13"/>
    <mergeCell ref="M12:M13"/>
    <mergeCell ref="O12:O13"/>
    <mergeCell ref="P12:P13"/>
    <mergeCell ref="J14:J15"/>
    <mergeCell ref="K14:K15"/>
    <mergeCell ref="L14:L15"/>
    <mergeCell ref="M14:M15"/>
    <mergeCell ref="O14:O15"/>
    <mergeCell ref="P14:P15"/>
    <mergeCell ref="J16:J17"/>
    <mergeCell ref="K16:K17"/>
    <mergeCell ref="L16:L17"/>
    <mergeCell ref="M16:M17"/>
    <mergeCell ref="O16:O17"/>
    <mergeCell ref="P16:P17"/>
    <mergeCell ref="J18:J19"/>
    <mergeCell ref="K18:K19"/>
    <mergeCell ref="L18:L19"/>
    <mergeCell ref="M18:M19"/>
    <mergeCell ref="O18:O19"/>
    <mergeCell ref="P18:P19"/>
  </mergeCells>
  <phoneticPr fontId="4"/>
  <printOptions horizontalCentered="1" verticalCentered="1"/>
  <pageMargins left="0.59055118110236227" right="0.59055118110236227" top="0.78740157480314965" bottom="0.78740157480314965" header="0.31496062992125984" footer="0.31496062992125984"/>
  <pageSetup paperSize="9" orientation="landscape" horizontalDpi="4294967293" r:id="rId1"/>
  <headerFooter>
    <oddFooter>&amp;C１８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66"/>
  <sheetViews>
    <sheetView zoomScaleNormal="100" workbookViewId="0">
      <selection activeCell="G3" sqref="G3"/>
    </sheetView>
  </sheetViews>
  <sheetFormatPr defaultRowHeight="18.75" customHeight="1"/>
  <cols>
    <col min="1" max="1" width="7.140625" customWidth="1"/>
    <col min="2" max="2" width="9.28515625" customWidth="1"/>
    <col min="3" max="3" width="5" customWidth="1"/>
    <col min="4" max="4" width="17.85546875" customWidth="1"/>
    <col min="5" max="5" width="6.42578125" customWidth="1"/>
    <col min="6" max="6" width="14.28515625" style="43" customWidth="1"/>
  </cols>
  <sheetData>
    <row r="1" spans="1:7" ht="18.75" customHeight="1">
      <c r="A1" s="6" t="s">
        <v>422</v>
      </c>
    </row>
    <row r="2" spans="1:7" ht="18.75" customHeight="1">
      <c r="A2" s="46" t="s">
        <v>199</v>
      </c>
      <c r="B2" s="47" t="s">
        <v>18</v>
      </c>
      <c r="C2" s="46" t="s">
        <v>420</v>
      </c>
      <c r="D2" s="46" t="s">
        <v>202</v>
      </c>
      <c r="E2" s="46" t="s">
        <v>201</v>
      </c>
      <c r="F2" s="392" t="s">
        <v>766</v>
      </c>
      <c r="G2" s="393" t="s">
        <v>2</v>
      </c>
    </row>
    <row r="3" spans="1:7" ht="26.25" customHeight="1">
      <c r="A3" s="46">
        <v>1</v>
      </c>
      <c r="B3" s="48" t="s">
        <v>442</v>
      </c>
      <c r="C3" s="46">
        <v>24</v>
      </c>
      <c r="D3" s="46" t="s" ph="1">
        <v>710</v>
      </c>
      <c r="E3" s="46">
        <v>3</v>
      </c>
      <c r="F3" s="394">
        <f>IF(P7女個①!AK9="",0,P7女個①!AK9)</f>
        <v>0</v>
      </c>
      <c r="G3" s="395" t="str">
        <f>IF(F3=0,"",RANK($F$3:$F$64,$F$3:$F$64,0))</f>
        <v/>
      </c>
    </row>
    <row r="4" spans="1:7" ht="26.25" customHeight="1">
      <c r="A4" s="46">
        <v>2</v>
      </c>
      <c r="B4" s="48" t="s">
        <v>442</v>
      </c>
      <c r="C4" s="46">
        <v>25</v>
      </c>
      <c r="D4" s="46" t="s" ph="1">
        <v>711</v>
      </c>
      <c r="E4" s="46">
        <v>3</v>
      </c>
      <c r="F4" s="394">
        <f>IF(P7女個①!AJ9="",0,P7女個①!AJ9)</f>
        <v>0</v>
      </c>
      <c r="G4" s="395" t="str">
        <f t="shared" ref="G4:G62" si="0">IF(F4=0,"",RANK($F$3:$F$64,$F$3:$F$64,0))</f>
        <v/>
      </c>
    </row>
    <row r="5" spans="1:7" ht="26.25" customHeight="1">
      <c r="A5" s="46">
        <v>3</v>
      </c>
      <c r="B5" s="48" t="s">
        <v>442</v>
      </c>
      <c r="C5" s="46">
        <v>26</v>
      </c>
      <c r="D5" s="46" t="s" ph="1">
        <v>712</v>
      </c>
      <c r="E5" s="46">
        <v>3</v>
      </c>
      <c r="F5" s="394">
        <f>IF(P7女個①!AI9="",0,P7女個①!AI9)</f>
        <v>0</v>
      </c>
      <c r="G5" s="395" t="str">
        <f t="shared" si="0"/>
        <v/>
      </c>
    </row>
    <row r="6" spans="1:7" ht="26.25" customHeight="1">
      <c r="A6" s="46">
        <v>4</v>
      </c>
      <c r="B6" s="48" t="s">
        <v>501</v>
      </c>
      <c r="C6" s="46">
        <v>27</v>
      </c>
      <c r="D6" s="46" t="s" ph="1">
        <v>713</v>
      </c>
      <c r="E6" s="46">
        <v>3</v>
      </c>
      <c r="F6" s="394">
        <f>IF(P7女個①!AH9="",0,P7女個①!AH9)</f>
        <v>0</v>
      </c>
      <c r="G6" s="395" t="str">
        <f t="shared" si="0"/>
        <v/>
      </c>
    </row>
    <row r="7" spans="1:7" ht="26.25" customHeight="1">
      <c r="A7" s="46">
        <v>5</v>
      </c>
      <c r="B7" s="48" t="s">
        <v>501</v>
      </c>
      <c r="C7" s="46">
        <v>28</v>
      </c>
      <c r="D7" s="46" t="s" ph="1">
        <v>714</v>
      </c>
      <c r="E7" s="46">
        <v>3</v>
      </c>
      <c r="F7" s="394">
        <f>IF(P7女個①!AG9="",0,P7女個①!AG9)</f>
        <v>0</v>
      </c>
      <c r="G7" s="395" t="str">
        <f t="shared" si="0"/>
        <v/>
      </c>
    </row>
    <row r="8" spans="1:7" ht="26.25" customHeight="1">
      <c r="A8" s="46">
        <v>6</v>
      </c>
      <c r="B8" s="48" t="s">
        <v>501</v>
      </c>
      <c r="C8" s="46">
        <v>29</v>
      </c>
      <c r="D8" s="46" t="s" ph="1">
        <v>715</v>
      </c>
      <c r="E8" s="46">
        <v>2</v>
      </c>
      <c r="F8" s="394">
        <f>IF(P7女個①!AF9="",0,P7女個①!AF9)</f>
        <v>0</v>
      </c>
      <c r="G8" s="395" t="str">
        <f t="shared" si="0"/>
        <v/>
      </c>
    </row>
    <row r="9" spans="1:7" ht="26.25" customHeight="1">
      <c r="A9" s="46">
        <v>7</v>
      </c>
      <c r="B9" s="48" t="s">
        <v>501</v>
      </c>
      <c r="C9" s="46">
        <v>30</v>
      </c>
      <c r="D9" s="46" t="s" ph="1">
        <v>716</v>
      </c>
      <c r="E9" s="46">
        <v>2</v>
      </c>
      <c r="F9" s="394">
        <f>IF(P7女個①!AE9="",0,P7女個①!AE9)</f>
        <v>0</v>
      </c>
      <c r="G9" s="395" t="str">
        <f t="shared" si="0"/>
        <v/>
      </c>
    </row>
    <row r="10" spans="1:7" ht="26.25" customHeight="1">
      <c r="A10" s="46">
        <v>8</v>
      </c>
      <c r="B10" s="48" t="s">
        <v>501</v>
      </c>
      <c r="C10" s="46">
        <v>31</v>
      </c>
      <c r="D10" s="46" t="s" ph="1">
        <v>717</v>
      </c>
      <c r="E10" s="46">
        <v>2</v>
      </c>
      <c r="F10" s="394">
        <f>IF(P7女個①!AD9="",0,P7女個①!AD9)</f>
        <v>0</v>
      </c>
      <c r="G10" s="395" t="str">
        <f t="shared" si="0"/>
        <v/>
      </c>
    </row>
    <row r="11" spans="1:7" ht="26.25" customHeight="1">
      <c r="A11" s="46">
        <v>9</v>
      </c>
      <c r="B11" s="48" t="s">
        <v>501</v>
      </c>
      <c r="C11" s="46">
        <v>32</v>
      </c>
      <c r="D11" s="46" t="s" ph="1">
        <v>718</v>
      </c>
      <c r="E11" s="46">
        <v>2</v>
      </c>
      <c r="F11" s="394">
        <f>IF(P7女個①!AC9="",0,P7女個①!AC9)</f>
        <v>0</v>
      </c>
      <c r="G11" s="395" t="str">
        <f t="shared" si="0"/>
        <v/>
      </c>
    </row>
    <row r="12" spans="1:7" ht="26.25" customHeight="1">
      <c r="A12" s="46">
        <v>10</v>
      </c>
      <c r="B12" s="48" t="s">
        <v>501</v>
      </c>
      <c r="C12" s="46">
        <v>33</v>
      </c>
      <c r="D12" s="46" t="s" ph="1">
        <v>719</v>
      </c>
      <c r="E12" s="46">
        <v>2</v>
      </c>
      <c r="F12" s="394">
        <f>IF(P7女個①!AB9="",0,P7女個①!AB9)</f>
        <v>0</v>
      </c>
      <c r="G12" s="395" t="str">
        <f t="shared" si="0"/>
        <v/>
      </c>
    </row>
    <row r="13" spans="1:7" ht="26.25" customHeight="1">
      <c r="A13" s="46">
        <v>11</v>
      </c>
      <c r="B13" s="48" t="s">
        <v>111</v>
      </c>
      <c r="C13" s="46">
        <v>16</v>
      </c>
      <c r="D13" s="46" t="s" ph="1">
        <v>702</v>
      </c>
      <c r="E13" s="46">
        <v>3</v>
      </c>
      <c r="F13" s="394">
        <f>IF(P7女個①!AA9="",0,P7女個①!AA9)</f>
        <v>0</v>
      </c>
      <c r="G13" s="395" t="str">
        <f t="shared" si="0"/>
        <v/>
      </c>
    </row>
    <row r="14" spans="1:7" ht="26.25" customHeight="1">
      <c r="A14" s="46">
        <v>12</v>
      </c>
      <c r="B14" s="48" t="s">
        <v>111</v>
      </c>
      <c r="C14" s="46">
        <v>17</v>
      </c>
      <c r="D14" s="46" t="s" ph="1">
        <v>703</v>
      </c>
      <c r="E14" s="46">
        <v>3</v>
      </c>
      <c r="F14" s="394">
        <f>IF(P7女個①!Z9="",0,P7女個①!Z9)</f>
        <v>0</v>
      </c>
      <c r="G14" s="395" t="str">
        <f t="shared" si="0"/>
        <v/>
      </c>
    </row>
    <row r="15" spans="1:7" ht="26.25" customHeight="1">
      <c r="A15" s="46">
        <v>13</v>
      </c>
      <c r="B15" s="48" t="s">
        <v>111</v>
      </c>
      <c r="C15" s="46">
        <v>18</v>
      </c>
      <c r="D15" s="46" t="s" ph="1">
        <v>704</v>
      </c>
      <c r="E15" s="46">
        <v>1</v>
      </c>
      <c r="F15" s="394">
        <f>IF(P7女個①!Y9="",0,P7女個①!Y9)</f>
        <v>0</v>
      </c>
      <c r="G15" s="395" t="str">
        <f t="shared" si="0"/>
        <v/>
      </c>
    </row>
    <row r="16" spans="1:7" ht="26.25" customHeight="1">
      <c r="A16" s="46">
        <v>14</v>
      </c>
      <c r="B16" s="48" t="s">
        <v>111</v>
      </c>
      <c r="C16" s="46">
        <v>19</v>
      </c>
      <c r="D16" s="46" t="s" ph="1">
        <v>705</v>
      </c>
      <c r="E16" s="46">
        <v>1</v>
      </c>
      <c r="F16" s="394">
        <f>IF(P7女個①!X9="",0,P7女個①!X9)</f>
        <v>0</v>
      </c>
      <c r="G16" s="395" t="str">
        <f t="shared" si="0"/>
        <v/>
      </c>
    </row>
    <row r="17" spans="1:7" ht="26.25" customHeight="1">
      <c r="A17" s="46">
        <v>15</v>
      </c>
      <c r="B17" s="48" t="s">
        <v>111</v>
      </c>
      <c r="C17" s="46">
        <v>20</v>
      </c>
      <c r="D17" s="46" t="s" ph="1">
        <v>706</v>
      </c>
      <c r="E17" s="46">
        <v>1</v>
      </c>
      <c r="F17" s="394">
        <f>IF(P7女個①!W9="",0,P7女個①!W9)</f>
        <v>0</v>
      </c>
      <c r="G17" s="395" t="str">
        <f t="shared" si="0"/>
        <v/>
      </c>
    </row>
    <row r="18" spans="1:7" ht="26.25" customHeight="1">
      <c r="A18" s="46">
        <v>16</v>
      </c>
      <c r="B18" s="48" t="s">
        <v>111</v>
      </c>
      <c r="C18" s="46">
        <v>21</v>
      </c>
      <c r="D18" s="46" t="s" ph="1">
        <v>707</v>
      </c>
      <c r="E18" s="46">
        <v>1</v>
      </c>
      <c r="F18" s="394">
        <f>IF(P7女個①!V9="",0,P7女個①!V9)</f>
        <v>0</v>
      </c>
      <c r="G18" s="395" t="str">
        <f t="shared" si="0"/>
        <v/>
      </c>
    </row>
    <row r="19" spans="1:7" ht="26.25" customHeight="1">
      <c r="A19" s="46">
        <v>17</v>
      </c>
      <c r="B19" s="48" t="s">
        <v>111</v>
      </c>
      <c r="C19" s="46">
        <v>22</v>
      </c>
      <c r="D19" s="46" t="s" ph="1">
        <v>708</v>
      </c>
      <c r="E19" s="46">
        <v>1</v>
      </c>
      <c r="F19" s="394">
        <f>IF(P7女個①!U9="",0,P7女個①!U9)</f>
        <v>0</v>
      </c>
      <c r="G19" s="395" t="str">
        <f t="shared" si="0"/>
        <v/>
      </c>
    </row>
    <row r="20" spans="1:7" ht="26.25" customHeight="1">
      <c r="A20" s="46">
        <v>18</v>
      </c>
      <c r="B20" s="48" t="s">
        <v>111</v>
      </c>
      <c r="C20" s="46">
        <v>23</v>
      </c>
      <c r="D20" s="46" t="s" ph="1">
        <v>709</v>
      </c>
      <c r="E20" s="46">
        <v>1</v>
      </c>
      <c r="F20" s="394">
        <f>IF(P7女個①!T9="",0,P7女個①!T9)</f>
        <v>0</v>
      </c>
      <c r="G20" s="395" t="str">
        <f t="shared" si="0"/>
        <v/>
      </c>
    </row>
    <row r="21" spans="1:7" ht="26.25" customHeight="1">
      <c r="A21" s="46">
        <v>19</v>
      </c>
      <c r="B21" s="48" t="s">
        <v>454</v>
      </c>
      <c r="C21" s="46">
        <v>50</v>
      </c>
      <c r="D21" s="46" t="s" ph="1">
        <v>736</v>
      </c>
      <c r="E21" s="46">
        <v>3</v>
      </c>
      <c r="F21" s="394">
        <f>IF(P7女個①!S9="",0,P7女個①!S9)</f>
        <v>0</v>
      </c>
      <c r="G21" s="395" t="str">
        <f t="shared" si="0"/>
        <v/>
      </c>
    </row>
    <row r="22" spans="1:7" ht="26.25" customHeight="1">
      <c r="A22" s="46">
        <v>20</v>
      </c>
      <c r="B22" s="48" t="s">
        <v>454</v>
      </c>
      <c r="C22" s="46">
        <v>51</v>
      </c>
      <c r="D22" s="46" t="s" ph="1">
        <v>737</v>
      </c>
      <c r="E22" s="46">
        <v>1</v>
      </c>
      <c r="F22" s="394">
        <f>IF(P7女個①!R9="",0,P7女個①!R9)</f>
        <v>0</v>
      </c>
      <c r="G22" s="395" t="str">
        <f t="shared" si="0"/>
        <v/>
      </c>
    </row>
    <row r="23" spans="1:7" ht="26.25" customHeight="1">
      <c r="A23" s="46">
        <v>21</v>
      </c>
      <c r="B23" s="48" t="s">
        <v>454</v>
      </c>
      <c r="C23" s="46">
        <v>52</v>
      </c>
      <c r="D23" s="46" t="s" ph="1">
        <v>738</v>
      </c>
      <c r="E23" s="46">
        <v>3</v>
      </c>
      <c r="F23" s="394">
        <f>IF(P7女個①!Q9="",0,P7女個①!Q9)</f>
        <v>0</v>
      </c>
      <c r="G23" s="395" t="str">
        <f t="shared" si="0"/>
        <v/>
      </c>
    </row>
    <row r="24" spans="1:7" ht="26.25" customHeight="1">
      <c r="A24" s="46">
        <v>22</v>
      </c>
      <c r="B24" s="48" t="s">
        <v>423</v>
      </c>
      <c r="C24" s="46">
        <v>1</v>
      </c>
      <c r="D24" s="46" t="s" ph="1">
        <v>687</v>
      </c>
      <c r="E24" s="46">
        <v>3</v>
      </c>
      <c r="F24" s="394">
        <f>IF(P7女個①!P9="",0,P7女個①!P9)</f>
        <v>0</v>
      </c>
      <c r="G24" s="395" t="str">
        <f t="shared" si="0"/>
        <v/>
      </c>
    </row>
    <row r="25" spans="1:7" ht="26.25" customHeight="1">
      <c r="A25" s="46">
        <v>23</v>
      </c>
      <c r="B25" s="48" t="s">
        <v>450</v>
      </c>
      <c r="C25" s="46">
        <v>34</v>
      </c>
      <c r="D25" s="46" t="s" ph="1">
        <v>720</v>
      </c>
      <c r="E25" s="46">
        <v>2</v>
      </c>
      <c r="F25" s="394">
        <f>IF(P7女個①!O9="",0,P7女個①!O9)</f>
        <v>0</v>
      </c>
      <c r="G25" s="395" t="str">
        <f t="shared" si="0"/>
        <v/>
      </c>
    </row>
    <row r="26" spans="1:7" ht="26.25" customHeight="1">
      <c r="A26" s="46">
        <v>24</v>
      </c>
      <c r="B26" s="48" t="s">
        <v>450</v>
      </c>
      <c r="C26" s="46">
        <v>35</v>
      </c>
      <c r="D26" s="46" t="s" ph="1">
        <v>721</v>
      </c>
      <c r="E26" s="46">
        <v>2</v>
      </c>
      <c r="F26" s="394">
        <f>IF(P7女個①!N9="",0,P7女個①!N9)</f>
        <v>0</v>
      </c>
      <c r="G26" s="395" t="str">
        <f t="shared" si="0"/>
        <v/>
      </c>
    </row>
    <row r="27" spans="1:7" ht="26.25" customHeight="1">
      <c r="A27" s="46">
        <v>25</v>
      </c>
      <c r="B27" s="48" t="s">
        <v>450</v>
      </c>
      <c r="C27" s="46">
        <v>36</v>
      </c>
      <c r="D27" s="46" t="s" ph="1">
        <v>722</v>
      </c>
      <c r="E27" s="46">
        <v>2</v>
      </c>
      <c r="F27" s="394">
        <f>IF(P7女個①!M9="",0,P7女個①!M9)</f>
        <v>0</v>
      </c>
      <c r="G27" s="395" t="str">
        <f t="shared" si="0"/>
        <v/>
      </c>
    </row>
    <row r="28" spans="1:7" ht="26.25" customHeight="1">
      <c r="A28" s="46">
        <v>26</v>
      </c>
      <c r="B28" s="48" t="s">
        <v>450</v>
      </c>
      <c r="C28" s="46">
        <v>37</v>
      </c>
      <c r="D28" s="46" t="s" ph="1">
        <v>723</v>
      </c>
      <c r="E28" s="46">
        <v>2</v>
      </c>
      <c r="F28" s="394">
        <f>IF(P7女個①!L9="",0,P7女個①!L9)</f>
        <v>0</v>
      </c>
      <c r="G28" s="395" t="str">
        <f t="shared" si="0"/>
        <v/>
      </c>
    </row>
    <row r="29" spans="1:7" ht="26.25" customHeight="1">
      <c r="A29" s="46">
        <v>27</v>
      </c>
      <c r="B29" s="48" t="s">
        <v>450</v>
      </c>
      <c r="C29" s="46">
        <v>38</v>
      </c>
      <c r="D29" s="46" t="s" ph="1">
        <v>724</v>
      </c>
      <c r="E29" s="46">
        <v>2</v>
      </c>
      <c r="F29" s="394">
        <f>IF(P7女個①!K9="",0,P7女個①!K9)</f>
        <v>0</v>
      </c>
      <c r="G29" s="395" t="str">
        <f t="shared" si="0"/>
        <v/>
      </c>
    </row>
    <row r="30" spans="1:7" ht="26.25" customHeight="1">
      <c r="A30" s="46">
        <v>28</v>
      </c>
      <c r="B30" s="48" t="s">
        <v>450</v>
      </c>
      <c r="C30" s="46">
        <v>39</v>
      </c>
      <c r="D30" s="46" t="s" ph="1">
        <v>725</v>
      </c>
      <c r="E30" s="46">
        <v>2</v>
      </c>
      <c r="F30" s="394">
        <f>IF(P7女個①!J9="",0,P7女個①!J9)</f>
        <v>0</v>
      </c>
      <c r="G30" s="395" t="str">
        <f t="shared" si="0"/>
        <v/>
      </c>
    </row>
    <row r="31" spans="1:7" ht="26.25" customHeight="1">
      <c r="A31" s="46">
        <v>29</v>
      </c>
      <c r="B31" s="48" t="s">
        <v>450</v>
      </c>
      <c r="C31" s="46">
        <v>40</v>
      </c>
      <c r="D31" s="46" t="s" ph="1">
        <v>726</v>
      </c>
      <c r="E31" s="46">
        <v>3</v>
      </c>
      <c r="F31" s="394">
        <f>IF(P7女個①!I9="",0,P7女個①!I9)</f>
        <v>0</v>
      </c>
      <c r="G31" s="395" t="str">
        <f t="shared" si="0"/>
        <v/>
      </c>
    </row>
    <row r="32" spans="1:7" ht="26.25" customHeight="1">
      <c r="A32" s="46">
        <v>30</v>
      </c>
      <c r="B32" s="48" t="s">
        <v>450</v>
      </c>
      <c r="C32" s="46">
        <v>41</v>
      </c>
      <c r="D32" s="46" t="s" ph="1">
        <v>727</v>
      </c>
      <c r="E32" s="46">
        <v>3</v>
      </c>
      <c r="F32" s="394">
        <f>IF(P7女個①!H9="",0,P7女個①!H9)</f>
        <v>0</v>
      </c>
      <c r="G32" s="395" t="str">
        <f t="shared" si="0"/>
        <v/>
      </c>
    </row>
    <row r="33" spans="1:7" ht="26.25" customHeight="1">
      <c r="A33" s="46">
        <v>31</v>
      </c>
      <c r="B33" s="48" t="s">
        <v>450</v>
      </c>
      <c r="C33" s="46">
        <v>42</v>
      </c>
      <c r="D33" s="46" t="s" ph="1">
        <v>728</v>
      </c>
      <c r="E33" s="46">
        <v>3</v>
      </c>
      <c r="F33" s="394">
        <f>IF(P7女個①!G9="",0,P7女個①!G9)</f>
        <v>0</v>
      </c>
      <c r="G33" s="395" t="str">
        <f t="shared" si="0"/>
        <v/>
      </c>
    </row>
    <row r="34" spans="1:7" ht="26.25" customHeight="1">
      <c r="A34" s="46">
        <v>32</v>
      </c>
      <c r="B34" s="48" t="s">
        <v>450</v>
      </c>
      <c r="C34" s="46">
        <v>43</v>
      </c>
      <c r="D34" s="46" t="s" ph="1">
        <v>729</v>
      </c>
      <c r="E34" s="46">
        <v>3</v>
      </c>
      <c r="F34" s="394">
        <f>IF(P7女個①!F9="",0,P7女個①!F9)</f>
        <v>0</v>
      </c>
      <c r="G34" s="395" t="str">
        <f t="shared" si="0"/>
        <v/>
      </c>
    </row>
    <row r="35" spans="1:7" ht="26.25" customHeight="1">
      <c r="A35" s="46">
        <v>33</v>
      </c>
      <c r="B35" s="48" t="s">
        <v>450</v>
      </c>
      <c r="C35" s="46">
        <v>44</v>
      </c>
      <c r="D35" s="46" t="s" ph="1">
        <v>730</v>
      </c>
      <c r="E35" s="46">
        <v>3</v>
      </c>
      <c r="F35" s="394">
        <f>IF(P7女個①!E9="",0,P7女個①!E9)</f>
        <v>0</v>
      </c>
      <c r="G35" s="395" t="str">
        <f t="shared" si="0"/>
        <v/>
      </c>
    </row>
    <row r="36" spans="1:7" ht="26.25" customHeight="1">
      <c r="A36" s="46">
        <v>34</v>
      </c>
      <c r="B36" s="48" t="s">
        <v>450</v>
      </c>
      <c r="C36" s="46">
        <v>45</v>
      </c>
      <c r="D36" s="46" t="s" ph="1">
        <v>731</v>
      </c>
      <c r="E36" s="46">
        <v>3</v>
      </c>
      <c r="F36" s="394">
        <f>IF(P7女個①!D9="",0,P7女個①!D9)</f>
        <v>0</v>
      </c>
      <c r="G36" s="395" t="str">
        <f t="shared" si="0"/>
        <v/>
      </c>
    </row>
    <row r="37" spans="1:7" ht="26.25" customHeight="1">
      <c r="A37" s="46">
        <v>35</v>
      </c>
      <c r="B37" s="48" t="s">
        <v>450</v>
      </c>
      <c r="C37" s="46">
        <v>46</v>
      </c>
      <c r="D37" s="46" t="s" ph="1">
        <v>732</v>
      </c>
      <c r="E37" s="46">
        <v>3</v>
      </c>
      <c r="F37" s="394">
        <f>IF(P7女個①!C9="",0,P7女個①!C9)</f>
        <v>0</v>
      </c>
      <c r="G37" s="395" t="str">
        <f t="shared" si="0"/>
        <v/>
      </c>
    </row>
    <row r="38" spans="1:7" ht="26.25" customHeight="1">
      <c r="A38" s="46">
        <v>36</v>
      </c>
      <c r="B38" s="48" t="s">
        <v>450</v>
      </c>
      <c r="C38" s="46">
        <v>47</v>
      </c>
      <c r="D38" s="46" t="s" ph="1">
        <v>733</v>
      </c>
      <c r="E38" s="46">
        <v>3</v>
      </c>
      <c r="F38" s="394">
        <f>IF(P7女個①!B9="",0,P7女個①!B9)</f>
        <v>0</v>
      </c>
      <c r="G38" s="395" t="str">
        <f t="shared" si="0"/>
        <v/>
      </c>
    </row>
    <row r="39" spans="1:7" ht="26.25" customHeight="1">
      <c r="A39" s="46">
        <v>37</v>
      </c>
      <c r="B39" s="48" t="s">
        <v>450</v>
      </c>
      <c r="C39" s="46">
        <v>48</v>
      </c>
      <c r="D39" s="46" t="s" ph="1">
        <v>734</v>
      </c>
      <c r="E39" s="46">
        <v>3</v>
      </c>
      <c r="F39" s="394">
        <f>IF(P8女個②!AK9="",0,P8女個②!AK9)</f>
        <v>0</v>
      </c>
      <c r="G39" s="395" t="str">
        <f t="shared" si="0"/>
        <v/>
      </c>
    </row>
    <row r="40" spans="1:7" ht="26.25" customHeight="1">
      <c r="A40" s="46">
        <v>38</v>
      </c>
      <c r="B40" s="48" t="s">
        <v>450</v>
      </c>
      <c r="C40" s="46">
        <v>49</v>
      </c>
      <c r="D40" s="46" t="s" ph="1">
        <v>735</v>
      </c>
      <c r="E40" s="46">
        <v>3</v>
      </c>
      <c r="F40" s="394">
        <f>IF(P8女個②!AJ9="",0,P8女個②!AJ9)</f>
        <v>0</v>
      </c>
      <c r="G40" s="395" t="str">
        <f t="shared" si="0"/>
        <v/>
      </c>
    </row>
    <row r="41" spans="1:7" ht="26.25" customHeight="1">
      <c r="A41" s="46">
        <v>39</v>
      </c>
      <c r="B41" s="48" t="s">
        <v>473</v>
      </c>
      <c r="C41" s="46">
        <v>53</v>
      </c>
      <c r="D41" s="46" t="s" ph="1">
        <v>739</v>
      </c>
      <c r="E41" s="46">
        <v>2</v>
      </c>
      <c r="F41" s="394">
        <f>IF(P8女個②!AI9="",0,P8女個②!AI9)</f>
        <v>0</v>
      </c>
      <c r="G41" s="395" t="str">
        <f t="shared" si="0"/>
        <v/>
      </c>
    </row>
    <row r="42" spans="1:7" ht="26.25" customHeight="1">
      <c r="A42" s="46">
        <v>40</v>
      </c>
      <c r="B42" s="48" t="s">
        <v>473</v>
      </c>
      <c r="C42" s="46">
        <v>54</v>
      </c>
      <c r="D42" s="46" t="s" ph="1">
        <v>740</v>
      </c>
      <c r="E42" s="46">
        <v>2</v>
      </c>
      <c r="F42" s="394">
        <f>IF(P8女個②!AH9="",0,P8女個②!AH9)</f>
        <v>0</v>
      </c>
      <c r="G42" s="395" t="str">
        <f t="shared" si="0"/>
        <v/>
      </c>
    </row>
    <row r="43" spans="1:7" ht="26.25" customHeight="1">
      <c r="A43" s="46">
        <v>41</v>
      </c>
      <c r="B43" s="48" t="s">
        <v>473</v>
      </c>
      <c r="C43" s="46">
        <v>55</v>
      </c>
      <c r="D43" s="46" t="s" ph="1">
        <v>741</v>
      </c>
      <c r="E43" s="46">
        <v>2</v>
      </c>
      <c r="F43" s="394">
        <f>IF(P8女個②!AG9="",0,P8女個②!AG9)</f>
        <v>0</v>
      </c>
      <c r="G43" s="395" t="str">
        <f t="shared" si="0"/>
        <v/>
      </c>
    </row>
    <row r="44" spans="1:7" ht="26.25" customHeight="1">
      <c r="A44" s="46">
        <v>42</v>
      </c>
      <c r="B44" s="48" t="s">
        <v>473</v>
      </c>
      <c r="C44" s="46">
        <v>56</v>
      </c>
      <c r="D44" s="46" t="s" ph="1">
        <v>742</v>
      </c>
      <c r="E44" s="46">
        <v>2</v>
      </c>
      <c r="F44" s="394">
        <f>IF(P8女個②!AF9="",0,P8女個②!AF9)</f>
        <v>0</v>
      </c>
      <c r="G44" s="395" t="str">
        <f t="shared" si="0"/>
        <v/>
      </c>
    </row>
    <row r="45" spans="1:7" ht="26.25" customHeight="1">
      <c r="A45" s="46">
        <v>43</v>
      </c>
      <c r="B45" s="48" t="s">
        <v>473</v>
      </c>
      <c r="C45" s="46">
        <v>57</v>
      </c>
      <c r="D45" s="46" t="s" ph="1">
        <v>743</v>
      </c>
      <c r="E45" s="46">
        <v>3</v>
      </c>
      <c r="F45" s="394">
        <f>IF(P8女個②!AE9="",0,P8女個②!AE9)</f>
        <v>0</v>
      </c>
      <c r="G45" s="395" t="str">
        <f t="shared" si="0"/>
        <v/>
      </c>
    </row>
    <row r="46" spans="1:7" ht="26.25" customHeight="1">
      <c r="A46" s="46">
        <v>44</v>
      </c>
      <c r="B46" s="48" t="s">
        <v>473</v>
      </c>
      <c r="C46" s="46">
        <v>58</v>
      </c>
      <c r="D46" s="46" t="s" ph="1">
        <v>744</v>
      </c>
      <c r="E46" s="46">
        <v>3</v>
      </c>
      <c r="F46" s="394">
        <f>IF(P8女個②!AD9="",0,P8女個②!AD9)</f>
        <v>0</v>
      </c>
      <c r="G46" s="395" t="str">
        <f t="shared" si="0"/>
        <v/>
      </c>
    </row>
    <row r="47" spans="1:7" ht="26.25" customHeight="1">
      <c r="A47" s="46">
        <v>45</v>
      </c>
      <c r="B47" s="48" t="s">
        <v>481</v>
      </c>
      <c r="C47" s="46">
        <v>2</v>
      </c>
      <c r="D47" s="46" t="s" ph="1">
        <v>688</v>
      </c>
      <c r="E47" s="46">
        <v>3</v>
      </c>
      <c r="F47" s="394">
        <f>IF(P8女個②!AC9="",0,P8女個②!AC9)</f>
        <v>0</v>
      </c>
      <c r="G47" s="395" t="str">
        <f t="shared" si="0"/>
        <v/>
      </c>
    </row>
    <row r="48" spans="1:7" ht="26.25" customHeight="1">
      <c r="A48" s="46">
        <v>46</v>
      </c>
      <c r="B48" s="48" t="s">
        <v>481</v>
      </c>
      <c r="C48" s="46">
        <v>3</v>
      </c>
      <c r="D48" s="46" t="s" ph="1">
        <v>689</v>
      </c>
      <c r="E48" s="46">
        <v>2</v>
      </c>
      <c r="F48" s="394">
        <f>IF(P8女個②!AB9="",0,P8女個②!AB9)</f>
        <v>0</v>
      </c>
      <c r="G48" s="395" t="str">
        <f t="shared" si="0"/>
        <v/>
      </c>
    </row>
    <row r="49" spans="1:7" ht="26.25" customHeight="1">
      <c r="A49" s="46">
        <v>47</v>
      </c>
      <c r="B49" s="48" t="s">
        <v>481</v>
      </c>
      <c r="C49" s="46">
        <v>4</v>
      </c>
      <c r="D49" s="46" t="s" ph="1">
        <v>690</v>
      </c>
      <c r="E49" s="46">
        <v>2</v>
      </c>
      <c r="F49" s="394">
        <f>IF(P8女個②!AA9="",0,P8女個②!AA9)</f>
        <v>0</v>
      </c>
      <c r="G49" s="395" t="str">
        <f t="shared" si="0"/>
        <v/>
      </c>
    </row>
    <row r="50" spans="1:7" ht="26.25" customHeight="1">
      <c r="A50" s="46">
        <v>48</v>
      </c>
      <c r="B50" s="48" t="s">
        <v>430</v>
      </c>
      <c r="C50" s="46">
        <v>5</v>
      </c>
      <c r="D50" s="46" t="s" ph="1">
        <v>691</v>
      </c>
      <c r="E50" s="46">
        <v>3</v>
      </c>
      <c r="F50" s="394">
        <f>IF(P8女個②!Z9="",0,P8女個②!Z9)</f>
        <v>0</v>
      </c>
      <c r="G50" s="395" t="str">
        <f t="shared" si="0"/>
        <v/>
      </c>
    </row>
    <row r="51" spans="1:7" ht="26.25" customHeight="1">
      <c r="A51" s="46">
        <v>49</v>
      </c>
      <c r="B51" s="48" t="s">
        <v>430</v>
      </c>
      <c r="C51" s="46">
        <v>6</v>
      </c>
      <c r="D51" s="46" t="s" ph="1">
        <v>692</v>
      </c>
      <c r="E51" s="46">
        <v>2</v>
      </c>
      <c r="F51" s="394">
        <f>IF(P8女個②!Y9="",0,P8女個②!Y9)</f>
        <v>0</v>
      </c>
      <c r="G51" s="395" t="str">
        <f t="shared" si="0"/>
        <v/>
      </c>
    </row>
    <row r="52" spans="1:7" ht="26.25" customHeight="1">
      <c r="A52" s="46">
        <v>50</v>
      </c>
      <c r="B52" s="48" t="s">
        <v>430</v>
      </c>
      <c r="C52" s="46">
        <v>7</v>
      </c>
      <c r="D52" s="46" t="s" ph="1">
        <v>693</v>
      </c>
      <c r="E52" s="46">
        <v>3</v>
      </c>
      <c r="F52" s="394">
        <f>IF(P8女個②!X9="",0,P8女個②!X9)</f>
        <v>0</v>
      </c>
      <c r="G52" s="395" t="str">
        <f t="shared" si="0"/>
        <v/>
      </c>
    </row>
    <row r="53" spans="1:7" ht="26.25" customHeight="1">
      <c r="A53" s="46">
        <v>51</v>
      </c>
      <c r="B53" s="48" t="s">
        <v>430</v>
      </c>
      <c r="C53" s="46">
        <v>8</v>
      </c>
      <c r="D53" s="46" t="s" ph="1">
        <v>694</v>
      </c>
      <c r="E53" s="46">
        <v>2</v>
      </c>
      <c r="F53" s="394">
        <f>IF(P8女個②!W9="",0,P8女個②!W9)</f>
        <v>0</v>
      </c>
      <c r="G53" s="395" t="str">
        <f t="shared" si="0"/>
        <v/>
      </c>
    </row>
    <row r="54" spans="1:7" ht="26.25" customHeight="1">
      <c r="A54" s="46">
        <v>52</v>
      </c>
      <c r="B54" s="48" t="s">
        <v>430</v>
      </c>
      <c r="C54" s="46">
        <v>9</v>
      </c>
      <c r="D54" s="46" t="s" ph="1">
        <v>695</v>
      </c>
      <c r="E54" s="46">
        <v>3</v>
      </c>
      <c r="F54" s="394">
        <f>IF(P8女個②!V9="",0,P8女個②!V9)</f>
        <v>0</v>
      </c>
      <c r="G54" s="395" t="str">
        <f t="shared" si="0"/>
        <v/>
      </c>
    </row>
    <row r="55" spans="1:7" ht="26.25" customHeight="1">
      <c r="A55" s="46">
        <v>53</v>
      </c>
      <c r="B55" s="48" t="s">
        <v>430</v>
      </c>
      <c r="C55" s="46">
        <v>10</v>
      </c>
      <c r="D55" s="46" t="s" ph="1">
        <v>696</v>
      </c>
      <c r="E55" s="46">
        <v>1</v>
      </c>
      <c r="F55" s="394">
        <f>IF(P8女個②!U9="",0,P8女個②!U9)</f>
        <v>0</v>
      </c>
      <c r="G55" s="395" t="str">
        <f t="shared" si="0"/>
        <v/>
      </c>
    </row>
    <row r="56" spans="1:7" ht="26.25" customHeight="1">
      <c r="A56" s="46">
        <v>54</v>
      </c>
      <c r="B56" s="48" t="s">
        <v>430</v>
      </c>
      <c r="C56" s="46">
        <v>11</v>
      </c>
      <c r="D56" s="46" t="s" ph="1">
        <v>697</v>
      </c>
      <c r="E56" s="46">
        <v>1</v>
      </c>
      <c r="F56" s="394">
        <f>IF(P8女個②!T9="",0,P8女個②!T9)</f>
        <v>0</v>
      </c>
      <c r="G56" s="395" t="str">
        <f t="shared" si="0"/>
        <v/>
      </c>
    </row>
    <row r="57" spans="1:7" ht="26.25" customHeight="1">
      <c r="A57" s="46">
        <v>55</v>
      </c>
      <c r="B57" s="48" t="s">
        <v>430</v>
      </c>
      <c r="C57" s="46">
        <v>12</v>
      </c>
      <c r="D57" s="46" t="s" ph="1">
        <v>698</v>
      </c>
      <c r="E57" s="46">
        <v>1</v>
      </c>
      <c r="F57" s="394">
        <f>IF(P8女個②!S9="",0,P8女個②!S9)</f>
        <v>0</v>
      </c>
      <c r="G57" s="395" t="str">
        <f t="shared" si="0"/>
        <v/>
      </c>
    </row>
    <row r="58" spans="1:7" ht="26.25" customHeight="1">
      <c r="A58" s="46">
        <v>56</v>
      </c>
      <c r="B58" s="48" t="s">
        <v>430</v>
      </c>
      <c r="C58" s="46">
        <v>13</v>
      </c>
      <c r="D58" s="46" t="s" ph="1">
        <v>699</v>
      </c>
      <c r="E58" s="46">
        <v>1</v>
      </c>
      <c r="F58" s="394">
        <f>IF(P8女個②!R9="",0,P8女個②!R9)</f>
        <v>0</v>
      </c>
      <c r="G58" s="395" t="str">
        <f t="shared" si="0"/>
        <v/>
      </c>
    </row>
    <row r="59" spans="1:7" ht="26.25" customHeight="1">
      <c r="A59" s="46">
        <v>57</v>
      </c>
      <c r="B59" s="48" t="s">
        <v>430</v>
      </c>
      <c r="C59" s="46">
        <v>14</v>
      </c>
      <c r="D59" s="46" t="s" ph="1">
        <v>700</v>
      </c>
      <c r="E59" s="46">
        <v>2</v>
      </c>
      <c r="F59" s="394">
        <f>IF(P8女個②!P9="",0,P8女個②!P9)</f>
        <v>0</v>
      </c>
      <c r="G59" s="395" t="str">
        <f t="shared" si="0"/>
        <v/>
      </c>
    </row>
    <row r="60" spans="1:7" ht="26.25" customHeight="1">
      <c r="A60" s="46">
        <v>58</v>
      </c>
      <c r="B60" s="48" t="s">
        <v>430</v>
      </c>
      <c r="C60" s="46">
        <v>15</v>
      </c>
      <c r="D60" s="46" t="s" ph="1">
        <v>701</v>
      </c>
      <c r="E60" s="46">
        <v>2</v>
      </c>
      <c r="F60" s="394">
        <f>IF(P8女個②!O9="",0,P8女個②!O9)</f>
        <v>0</v>
      </c>
      <c r="G60" s="395" t="str">
        <f t="shared" si="0"/>
        <v/>
      </c>
    </row>
    <row r="61" spans="1:7" ht="26.25" customHeight="1">
      <c r="A61" s="46"/>
      <c r="B61" s="48"/>
      <c r="C61" s="46"/>
      <c r="D61" s="46" ph="1"/>
      <c r="E61" s="46"/>
      <c r="F61" s="394">
        <f>IF(P8女個②!M9="",0,P8女個②!M9)</f>
        <v>0</v>
      </c>
      <c r="G61" s="395" t="str">
        <f t="shared" si="0"/>
        <v/>
      </c>
    </row>
    <row r="62" spans="1:7" ht="26.25" customHeight="1">
      <c r="A62" s="46"/>
      <c r="B62" s="48"/>
      <c r="C62" s="46"/>
      <c r="D62" s="46" ph="1"/>
      <c r="E62" s="46"/>
      <c r="F62" s="394">
        <f>IF(P8女個②!L9="",0,P8女個②!L9)</f>
        <v>0</v>
      </c>
      <c r="G62" s="395" t="str">
        <f t="shared" si="0"/>
        <v/>
      </c>
    </row>
    <row r="63" spans="1:7" ht="26.25" customHeight="1">
      <c r="A63" s="46"/>
      <c r="B63" s="48"/>
      <c r="C63" s="46"/>
      <c r="D63" s="46" ph="1"/>
      <c r="E63" s="46"/>
      <c r="F63" s="394">
        <f>IF(P8女個②!J9="",0,P8女個②!J9)</f>
        <v>0</v>
      </c>
      <c r="G63" s="395" t="str">
        <f>IF(F63=0,"",RANK($F$3:$F$64,$F$3:$F$64,0))</f>
        <v/>
      </c>
    </row>
    <row r="64" spans="1:7" ht="26.25" customHeight="1">
      <c r="A64" s="46"/>
      <c r="B64" s="48"/>
      <c r="C64" s="46"/>
      <c r="D64" s="46" ph="1"/>
      <c r="E64" s="46"/>
      <c r="F64" s="394">
        <f>IF(P8女個②!I9="",0,P8女個②!I9)</f>
        <v>0</v>
      </c>
      <c r="G64" s="395" t="str">
        <f>IF(F64=0,"",RANK($F$3:$F$64,$F$3:$F$64,0))</f>
        <v/>
      </c>
    </row>
    <row r="65" spans="1:7" ht="26.25" customHeight="1">
      <c r="A65" s="46"/>
      <c r="B65" s="48"/>
      <c r="C65" s="46"/>
      <c r="D65" s="46" ph="1"/>
      <c r="E65" s="46"/>
      <c r="F65" s="394">
        <f>IF(P8女個②!K9="",0,P8女個②!K9)</f>
        <v>0</v>
      </c>
      <c r="G65" s="395"/>
    </row>
    <row r="66" spans="1:7" ht="26.25" customHeight="1">
      <c r="A66" s="46"/>
      <c r="B66" s="48"/>
      <c r="C66" s="46"/>
      <c r="D66" s="46" ph="1"/>
      <c r="E66" s="46"/>
      <c r="F66" s="394">
        <f>IF(P8女個②!J9="",0,P8女個②!J9)</f>
        <v>0</v>
      </c>
      <c r="G66" s="395"/>
    </row>
  </sheetData>
  <sortState ref="A3:E60">
    <sortCondition ref="A3:A60"/>
  </sortState>
  <phoneticPr fontId="26"/>
  <pageMargins left="0.70866141732283472" right="0.70866141732283472" top="0.74803149606299213" bottom="0.74803149606299213" header="0.31496062992125984" footer="0.31496062992125984"/>
  <pageSetup paperSize="13" orientation="portrait" horizontalDpi="4294967293" r:id="rId1"/>
  <rowBreaks count="4" manualBreakCount="4">
    <brk id="14" max="16383" man="1"/>
    <brk id="26" max="16383" man="1"/>
    <brk id="38" max="16383" man="1"/>
    <brk id="50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showGridLines="0" zoomScale="90" zoomScaleNormal="90" workbookViewId="0">
      <selection activeCell="B44" sqref="B44"/>
    </sheetView>
  </sheetViews>
  <sheetFormatPr defaultColWidth="13.140625" defaultRowHeight="12" customHeight="1"/>
  <cols>
    <col min="1" max="1" width="3.140625" style="23" customWidth="1"/>
    <col min="2" max="7" width="11.28515625" style="23" customWidth="1"/>
    <col min="8" max="8" width="1.28515625" style="23" customWidth="1"/>
    <col min="9" max="9" width="3.140625" style="23" customWidth="1"/>
    <col min="10" max="15" width="11.28515625" style="23" customWidth="1"/>
    <col min="16" max="16384" width="13.140625" style="23"/>
  </cols>
  <sheetData>
    <row r="1" spans="1:15" s="25" customFormat="1" ht="17.25">
      <c r="A1" s="22" t="s">
        <v>263</v>
      </c>
      <c r="B1" s="22"/>
      <c r="C1" s="22"/>
      <c r="D1" s="22"/>
      <c r="E1" s="22"/>
      <c r="F1" s="22"/>
      <c r="G1" s="22"/>
      <c r="H1" s="20"/>
      <c r="I1" s="22"/>
      <c r="J1" s="22"/>
      <c r="K1" s="22"/>
      <c r="L1" s="22"/>
      <c r="M1" s="22"/>
      <c r="N1" s="22"/>
      <c r="O1" s="22"/>
    </row>
    <row r="2" spans="1:15" ht="12" customHeight="1" thickBot="1">
      <c r="A2" s="333"/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</row>
    <row r="3" spans="1:15" s="24" customFormat="1" ht="12" customHeight="1" thickBot="1">
      <c r="A3" s="334" t="s">
        <v>20</v>
      </c>
      <c r="B3" s="335" t="s">
        <v>22</v>
      </c>
      <c r="C3" s="336" t="s">
        <v>23</v>
      </c>
      <c r="D3" s="335" t="s">
        <v>24</v>
      </c>
      <c r="E3" s="337" t="s">
        <v>25</v>
      </c>
      <c r="F3" s="336" t="s">
        <v>26</v>
      </c>
      <c r="G3" s="338" t="s">
        <v>27</v>
      </c>
      <c r="H3" s="339"/>
      <c r="I3" s="334" t="s">
        <v>20</v>
      </c>
      <c r="J3" s="335" t="s">
        <v>22</v>
      </c>
      <c r="K3" s="336" t="s">
        <v>23</v>
      </c>
      <c r="L3" s="335" t="s">
        <v>24</v>
      </c>
      <c r="M3" s="337" t="s">
        <v>25</v>
      </c>
      <c r="N3" s="336" t="s">
        <v>26</v>
      </c>
      <c r="O3" s="338" t="s">
        <v>27</v>
      </c>
    </row>
    <row r="4" spans="1:15" ht="12" customHeight="1">
      <c r="A4" s="563" t="s">
        <v>626</v>
      </c>
      <c r="B4" s="340" t="s">
        <v>33</v>
      </c>
      <c r="C4" s="341" t="s">
        <v>34</v>
      </c>
      <c r="D4" s="342" t="s">
        <v>35</v>
      </c>
      <c r="E4" s="343" t="s">
        <v>36</v>
      </c>
      <c r="F4" s="341" t="s">
        <v>37</v>
      </c>
      <c r="G4" s="342" t="s">
        <v>38</v>
      </c>
      <c r="H4" s="333"/>
      <c r="I4" s="557">
        <v>21</v>
      </c>
      <c r="J4" s="344" t="s">
        <v>152</v>
      </c>
      <c r="K4" s="345" t="s">
        <v>153</v>
      </c>
      <c r="L4" s="346" t="s">
        <v>154</v>
      </c>
      <c r="M4" s="324" t="s">
        <v>155</v>
      </c>
      <c r="N4" s="347" t="s">
        <v>156</v>
      </c>
      <c r="O4" s="325" t="s">
        <v>157</v>
      </c>
    </row>
    <row r="5" spans="1:15" ht="12" customHeight="1">
      <c r="A5" s="561"/>
      <c r="B5" s="348" t="s">
        <v>39</v>
      </c>
      <c r="C5" s="349" t="s">
        <v>40</v>
      </c>
      <c r="D5" s="350" t="s">
        <v>40</v>
      </c>
      <c r="E5" s="351" t="s">
        <v>41</v>
      </c>
      <c r="F5" s="349" t="s">
        <v>42</v>
      </c>
      <c r="G5" s="350" t="s">
        <v>42</v>
      </c>
      <c r="H5" s="333"/>
      <c r="I5" s="558"/>
      <c r="J5" s="348" t="s">
        <v>73</v>
      </c>
      <c r="K5" s="349" t="s">
        <v>158</v>
      </c>
      <c r="L5" s="350" t="s">
        <v>146</v>
      </c>
      <c r="M5" s="326" t="s">
        <v>73</v>
      </c>
      <c r="N5" s="352" t="s">
        <v>158</v>
      </c>
      <c r="O5" s="327" t="s">
        <v>73</v>
      </c>
    </row>
    <row r="6" spans="1:15" ht="12" customHeight="1">
      <c r="A6" s="557">
        <v>2</v>
      </c>
      <c r="B6" s="340" t="s">
        <v>46</v>
      </c>
      <c r="C6" s="341" t="s">
        <v>47</v>
      </c>
      <c r="D6" s="342" t="s">
        <v>48</v>
      </c>
      <c r="E6" s="343" t="s">
        <v>49</v>
      </c>
      <c r="F6" s="341" t="s">
        <v>50</v>
      </c>
      <c r="G6" s="342" t="s">
        <v>51</v>
      </c>
      <c r="H6" s="333"/>
      <c r="I6" s="557">
        <v>22</v>
      </c>
      <c r="J6" s="340" t="s">
        <v>159</v>
      </c>
      <c r="K6" s="341" t="s">
        <v>160</v>
      </c>
      <c r="L6" s="342" t="s">
        <v>161</v>
      </c>
      <c r="M6" s="322" t="s">
        <v>162</v>
      </c>
      <c r="N6" s="353" t="s">
        <v>163</v>
      </c>
      <c r="O6" s="323" t="s">
        <v>164</v>
      </c>
    </row>
    <row r="7" spans="1:15" ht="12" customHeight="1">
      <c r="A7" s="558"/>
      <c r="B7" s="340" t="s">
        <v>41</v>
      </c>
      <c r="C7" s="341" t="s">
        <v>39</v>
      </c>
      <c r="D7" s="342" t="s">
        <v>42</v>
      </c>
      <c r="E7" s="343" t="s">
        <v>52</v>
      </c>
      <c r="F7" s="341" t="s">
        <v>42</v>
      </c>
      <c r="G7" s="342" t="s">
        <v>39</v>
      </c>
      <c r="H7" s="333"/>
      <c r="I7" s="558"/>
      <c r="J7" s="340" t="s">
        <v>158</v>
      </c>
      <c r="K7" s="341" t="s">
        <v>84</v>
      </c>
      <c r="L7" s="342" t="s">
        <v>146</v>
      </c>
      <c r="M7" s="322" t="s">
        <v>158</v>
      </c>
      <c r="N7" s="353" t="s">
        <v>73</v>
      </c>
      <c r="O7" s="354" t="s">
        <v>84</v>
      </c>
    </row>
    <row r="8" spans="1:15" ht="12" customHeight="1">
      <c r="A8" s="557">
        <v>3</v>
      </c>
      <c r="B8" s="344" t="s">
        <v>53</v>
      </c>
      <c r="C8" s="345" t="s">
        <v>54</v>
      </c>
      <c r="D8" s="346" t="s">
        <v>55</v>
      </c>
      <c r="E8" s="355" t="s">
        <v>56</v>
      </c>
      <c r="F8" s="345" t="s">
        <v>57</v>
      </c>
      <c r="G8" s="346" t="s">
        <v>58</v>
      </c>
      <c r="H8" s="333"/>
      <c r="I8" s="557">
        <v>23</v>
      </c>
      <c r="J8" s="344" t="s">
        <v>165</v>
      </c>
      <c r="K8" s="345" t="s">
        <v>166</v>
      </c>
      <c r="L8" s="346" t="s">
        <v>167</v>
      </c>
      <c r="M8" s="324" t="s">
        <v>163</v>
      </c>
      <c r="N8" s="347" t="s">
        <v>168</v>
      </c>
      <c r="O8" s="325" t="s">
        <v>169</v>
      </c>
    </row>
    <row r="9" spans="1:15" ht="12" customHeight="1">
      <c r="A9" s="558"/>
      <c r="B9" s="340" t="s">
        <v>59</v>
      </c>
      <c r="C9" s="341" t="s">
        <v>59</v>
      </c>
      <c r="D9" s="342" t="s">
        <v>42</v>
      </c>
      <c r="E9" s="343" t="s">
        <v>39</v>
      </c>
      <c r="F9" s="341" t="s">
        <v>42</v>
      </c>
      <c r="G9" s="342" t="s">
        <v>42</v>
      </c>
      <c r="H9" s="333"/>
      <c r="I9" s="558"/>
      <c r="J9" s="348" t="s">
        <v>41</v>
      </c>
      <c r="K9" s="349" t="s">
        <v>41</v>
      </c>
      <c r="L9" s="350" t="s">
        <v>39</v>
      </c>
      <c r="M9" s="326" t="s">
        <v>73</v>
      </c>
      <c r="N9" s="352" t="s">
        <v>146</v>
      </c>
      <c r="O9" s="356" t="s">
        <v>84</v>
      </c>
    </row>
    <row r="10" spans="1:15" ht="12" customHeight="1">
      <c r="A10" s="557">
        <v>4</v>
      </c>
      <c r="B10" s="344" t="s">
        <v>60</v>
      </c>
      <c r="C10" s="345" t="s">
        <v>61</v>
      </c>
      <c r="D10" s="346" t="s">
        <v>62</v>
      </c>
      <c r="E10" s="355" t="s">
        <v>63</v>
      </c>
      <c r="F10" s="345" t="s">
        <v>64</v>
      </c>
      <c r="G10" s="346" t="s">
        <v>65</v>
      </c>
      <c r="H10" s="333"/>
      <c r="I10" s="557">
        <v>24</v>
      </c>
      <c r="J10" s="344" t="s">
        <v>170</v>
      </c>
      <c r="K10" s="345" t="s">
        <v>171</v>
      </c>
      <c r="L10" s="346" t="s">
        <v>172</v>
      </c>
      <c r="M10" s="324" t="s">
        <v>173</v>
      </c>
      <c r="N10" s="347" t="s">
        <v>174</v>
      </c>
      <c r="O10" s="325" t="s">
        <v>175</v>
      </c>
    </row>
    <row r="11" spans="1:15" ht="12" customHeight="1">
      <c r="A11" s="558"/>
      <c r="B11" s="348" t="s">
        <v>59</v>
      </c>
      <c r="C11" s="349" t="s">
        <v>42</v>
      </c>
      <c r="D11" s="350" t="s">
        <v>66</v>
      </c>
      <c r="E11" s="351" t="s">
        <v>39</v>
      </c>
      <c r="F11" s="349" t="s">
        <v>39</v>
      </c>
      <c r="G11" s="350" t="s">
        <v>42</v>
      </c>
      <c r="H11" s="333"/>
      <c r="I11" s="558"/>
      <c r="J11" s="348" t="s">
        <v>39</v>
      </c>
      <c r="K11" s="349" t="s">
        <v>41</v>
      </c>
      <c r="L11" s="350" t="s">
        <v>73</v>
      </c>
      <c r="M11" s="326" t="s">
        <v>39</v>
      </c>
      <c r="N11" s="352" t="s">
        <v>39</v>
      </c>
      <c r="O11" s="356" t="s">
        <v>84</v>
      </c>
    </row>
    <row r="12" spans="1:15" ht="12" customHeight="1">
      <c r="A12" s="557">
        <v>5</v>
      </c>
      <c r="B12" s="340" t="s">
        <v>67</v>
      </c>
      <c r="C12" s="341" t="s">
        <v>68</v>
      </c>
      <c r="D12" s="342" t="s">
        <v>69</v>
      </c>
      <c r="E12" s="343" t="s">
        <v>70</v>
      </c>
      <c r="F12" s="341" t="s">
        <v>71</v>
      </c>
      <c r="G12" s="342" t="s">
        <v>72</v>
      </c>
      <c r="H12" s="333"/>
      <c r="I12" s="557">
        <v>25</v>
      </c>
      <c r="J12" s="344" t="s">
        <v>176</v>
      </c>
      <c r="K12" s="345" t="s">
        <v>177</v>
      </c>
      <c r="L12" s="346" t="s">
        <v>178</v>
      </c>
      <c r="M12" s="324" t="s">
        <v>179</v>
      </c>
      <c r="N12" s="347" t="s">
        <v>180</v>
      </c>
      <c r="O12" s="325" t="s">
        <v>181</v>
      </c>
    </row>
    <row r="13" spans="1:15" ht="12" customHeight="1">
      <c r="A13" s="558"/>
      <c r="B13" s="348" t="s">
        <v>39</v>
      </c>
      <c r="C13" s="349" t="s">
        <v>52</v>
      </c>
      <c r="D13" s="350" t="s">
        <v>40</v>
      </c>
      <c r="E13" s="351" t="s">
        <v>73</v>
      </c>
      <c r="F13" s="349" t="s">
        <v>41</v>
      </c>
      <c r="G13" s="350" t="s">
        <v>52</v>
      </c>
      <c r="H13" s="333"/>
      <c r="I13" s="558"/>
      <c r="J13" s="348" t="s">
        <v>158</v>
      </c>
      <c r="K13" s="349" t="s">
        <v>40</v>
      </c>
      <c r="L13" s="350" t="s">
        <v>40</v>
      </c>
      <c r="M13" s="326" t="s">
        <v>40</v>
      </c>
      <c r="N13" s="357" t="s">
        <v>84</v>
      </c>
      <c r="O13" s="356" t="s">
        <v>110</v>
      </c>
    </row>
    <row r="14" spans="1:15" ht="12" customHeight="1">
      <c r="A14" s="557">
        <v>6</v>
      </c>
      <c r="B14" s="340" t="s">
        <v>74</v>
      </c>
      <c r="C14" s="341" t="s">
        <v>75</v>
      </c>
      <c r="D14" s="342" t="s">
        <v>68</v>
      </c>
      <c r="E14" s="343" t="s">
        <v>76</v>
      </c>
      <c r="F14" s="341" t="s">
        <v>71</v>
      </c>
      <c r="G14" s="342" t="s">
        <v>77</v>
      </c>
      <c r="H14" s="333"/>
      <c r="I14" s="559">
        <v>26</v>
      </c>
      <c r="J14" s="340" t="s">
        <v>208</v>
      </c>
      <c r="K14" s="341" t="s">
        <v>209</v>
      </c>
      <c r="L14" s="342" t="s">
        <v>211</v>
      </c>
      <c r="M14" s="322" t="s">
        <v>212</v>
      </c>
      <c r="N14" s="353" t="s">
        <v>213</v>
      </c>
      <c r="O14" s="323" t="s">
        <v>214</v>
      </c>
    </row>
    <row r="15" spans="1:15" ht="12" customHeight="1">
      <c r="A15" s="558"/>
      <c r="B15" s="340" t="s">
        <v>42</v>
      </c>
      <c r="C15" s="341" t="s">
        <v>42</v>
      </c>
      <c r="D15" s="342" t="s">
        <v>52</v>
      </c>
      <c r="E15" s="343" t="s">
        <v>52</v>
      </c>
      <c r="F15" s="341" t="s">
        <v>41</v>
      </c>
      <c r="G15" s="342" t="s">
        <v>40</v>
      </c>
      <c r="H15" s="333"/>
      <c r="I15" s="559"/>
      <c r="J15" s="340" t="s">
        <v>73</v>
      </c>
      <c r="K15" s="341" t="s">
        <v>210</v>
      </c>
      <c r="L15" s="342" t="s">
        <v>41</v>
      </c>
      <c r="M15" s="322" t="s">
        <v>84</v>
      </c>
      <c r="N15" s="353" t="s">
        <v>73</v>
      </c>
      <c r="O15" s="354" t="s">
        <v>110</v>
      </c>
    </row>
    <row r="16" spans="1:15" ht="12" customHeight="1">
      <c r="A16" s="557">
        <v>7</v>
      </c>
      <c r="B16" s="344" t="s">
        <v>78</v>
      </c>
      <c r="C16" s="345" t="s">
        <v>79</v>
      </c>
      <c r="D16" s="346" t="s">
        <v>80</v>
      </c>
      <c r="E16" s="324" t="s">
        <v>81</v>
      </c>
      <c r="F16" s="347" t="s">
        <v>82</v>
      </c>
      <c r="G16" s="325" t="s">
        <v>83</v>
      </c>
      <c r="H16" s="333"/>
      <c r="I16" s="557">
        <v>27</v>
      </c>
      <c r="J16" s="344" t="s">
        <v>273</v>
      </c>
      <c r="K16" s="345" t="s">
        <v>274</v>
      </c>
      <c r="L16" s="346" t="s">
        <v>275</v>
      </c>
      <c r="M16" s="355" t="s">
        <v>279</v>
      </c>
      <c r="N16" s="345" t="s">
        <v>280</v>
      </c>
      <c r="O16" s="346" t="s">
        <v>281</v>
      </c>
    </row>
    <row r="17" spans="1:15" ht="12" customHeight="1">
      <c r="A17" s="558"/>
      <c r="B17" s="348" t="s">
        <v>42</v>
      </c>
      <c r="C17" s="349" t="s">
        <v>42</v>
      </c>
      <c r="D17" s="350" t="s">
        <v>42</v>
      </c>
      <c r="E17" s="326" t="s">
        <v>84</v>
      </c>
      <c r="F17" s="352" t="s">
        <v>40</v>
      </c>
      <c r="G17" s="327" t="s">
        <v>39</v>
      </c>
      <c r="H17" s="333"/>
      <c r="I17" s="558"/>
      <c r="J17" s="348" t="s">
        <v>276</v>
      </c>
      <c r="K17" s="349" t="s">
        <v>277</v>
      </c>
      <c r="L17" s="350" t="s">
        <v>278</v>
      </c>
      <c r="M17" s="351" t="s">
        <v>282</v>
      </c>
      <c r="N17" s="349" t="s">
        <v>276</v>
      </c>
      <c r="O17" s="350" t="s">
        <v>283</v>
      </c>
    </row>
    <row r="18" spans="1:15" ht="12" customHeight="1">
      <c r="A18" s="557">
        <v>8</v>
      </c>
      <c r="B18" s="340" t="s">
        <v>85</v>
      </c>
      <c r="C18" s="341" t="s">
        <v>86</v>
      </c>
      <c r="D18" s="342" t="s">
        <v>87</v>
      </c>
      <c r="E18" s="322" t="s">
        <v>88</v>
      </c>
      <c r="F18" s="353" t="s">
        <v>89</v>
      </c>
      <c r="G18" s="323" t="s">
        <v>90</v>
      </c>
      <c r="H18" s="333"/>
      <c r="I18" s="557">
        <v>28</v>
      </c>
      <c r="J18" s="344" t="s">
        <v>299</v>
      </c>
      <c r="K18" s="345" t="s">
        <v>301</v>
      </c>
      <c r="L18" s="346" t="s">
        <v>303</v>
      </c>
      <c r="M18" s="355" t="s">
        <v>307</v>
      </c>
      <c r="N18" s="345" t="s">
        <v>308</v>
      </c>
      <c r="O18" s="346" t="s">
        <v>309</v>
      </c>
    </row>
    <row r="19" spans="1:15" ht="12" customHeight="1">
      <c r="A19" s="558"/>
      <c r="B19" s="340" t="s">
        <v>52</v>
      </c>
      <c r="C19" s="341" t="s">
        <v>39</v>
      </c>
      <c r="D19" s="342" t="s">
        <v>41</v>
      </c>
      <c r="E19" s="322" t="s">
        <v>84</v>
      </c>
      <c r="F19" s="353" t="s">
        <v>39</v>
      </c>
      <c r="G19" s="323" t="s">
        <v>73</v>
      </c>
      <c r="H19" s="333"/>
      <c r="I19" s="558"/>
      <c r="J19" s="348" t="s">
        <v>276</v>
      </c>
      <c r="K19" s="349" t="s">
        <v>276</v>
      </c>
      <c r="L19" s="350" t="s">
        <v>84</v>
      </c>
      <c r="M19" s="351" t="s">
        <v>282</v>
      </c>
      <c r="N19" s="349" t="s">
        <v>40</v>
      </c>
      <c r="O19" s="358" t="s">
        <v>110</v>
      </c>
    </row>
    <row r="20" spans="1:15" ht="12" customHeight="1">
      <c r="A20" s="557">
        <v>9</v>
      </c>
      <c r="B20" s="344" t="s">
        <v>92</v>
      </c>
      <c r="C20" s="345" t="s">
        <v>85</v>
      </c>
      <c r="D20" s="346" t="s">
        <v>93</v>
      </c>
      <c r="E20" s="324" t="s">
        <v>94</v>
      </c>
      <c r="F20" s="347" t="s">
        <v>95</v>
      </c>
      <c r="G20" s="325" t="s">
        <v>96</v>
      </c>
      <c r="H20" s="333"/>
      <c r="I20" s="557">
        <v>29</v>
      </c>
      <c r="J20" s="340" t="s">
        <v>323</v>
      </c>
      <c r="K20" s="341" t="s">
        <v>325</v>
      </c>
      <c r="L20" s="342" t="s">
        <v>327</v>
      </c>
      <c r="M20" s="322" t="s">
        <v>329</v>
      </c>
      <c r="N20" s="353" t="s">
        <v>330</v>
      </c>
      <c r="O20" s="323" t="s">
        <v>331</v>
      </c>
    </row>
    <row r="21" spans="1:15" ht="12" customHeight="1">
      <c r="A21" s="558"/>
      <c r="B21" s="348" t="s">
        <v>39</v>
      </c>
      <c r="C21" s="349" t="s">
        <v>52</v>
      </c>
      <c r="D21" s="350" t="s">
        <v>41</v>
      </c>
      <c r="E21" s="326" t="s">
        <v>39</v>
      </c>
      <c r="F21" s="352" t="s">
        <v>84</v>
      </c>
      <c r="G21" s="327" t="s">
        <v>40</v>
      </c>
      <c r="H21" s="333"/>
      <c r="I21" s="558"/>
      <c r="J21" s="348" t="s">
        <v>324</v>
      </c>
      <c r="K21" s="349" t="s">
        <v>326</v>
      </c>
      <c r="L21" s="350" t="s">
        <v>328</v>
      </c>
      <c r="M21" s="326" t="s">
        <v>326</v>
      </c>
      <c r="N21" s="352" t="s">
        <v>328</v>
      </c>
      <c r="O21" s="327" t="s">
        <v>326</v>
      </c>
    </row>
    <row r="22" spans="1:15" ht="12" customHeight="1">
      <c r="A22" s="557">
        <v>10</v>
      </c>
      <c r="B22" s="340" t="s">
        <v>97</v>
      </c>
      <c r="C22" s="341" t="s">
        <v>98</v>
      </c>
      <c r="D22" s="342" t="s">
        <v>99</v>
      </c>
      <c r="E22" s="322" t="s">
        <v>100</v>
      </c>
      <c r="F22" s="353" t="s">
        <v>101</v>
      </c>
      <c r="G22" s="328" t="s">
        <v>102</v>
      </c>
      <c r="H22" s="333"/>
      <c r="I22" s="557">
        <v>30</v>
      </c>
      <c r="J22" s="340" t="s">
        <v>584</v>
      </c>
      <c r="K22" s="341" t="s">
        <v>585</v>
      </c>
      <c r="L22" s="342" t="s">
        <v>586</v>
      </c>
      <c r="M22" s="322" t="s">
        <v>587</v>
      </c>
      <c r="N22" s="353" t="s">
        <v>588</v>
      </c>
      <c r="O22" s="328" t="s">
        <v>589</v>
      </c>
    </row>
    <row r="23" spans="1:15" ht="12" customHeight="1">
      <c r="A23" s="558"/>
      <c r="B23" s="340" t="s">
        <v>39</v>
      </c>
      <c r="C23" s="341" t="s">
        <v>39</v>
      </c>
      <c r="D23" s="342" t="s">
        <v>39</v>
      </c>
      <c r="E23" s="322" t="s">
        <v>40</v>
      </c>
      <c r="F23" s="353" t="s">
        <v>40</v>
      </c>
      <c r="G23" s="359" t="s">
        <v>40</v>
      </c>
      <c r="H23" s="333"/>
      <c r="I23" s="558"/>
      <c r="J23" s="340" t="s">
        <v>590</v>
      </c>
      <c r="K23" s="341" t="s">
        <v>276</v>
      </c>
      <c r="L23" s="342" t="s">
        <v>591</v>
      </c>
      <c r="M23" s="322" t="s">
        <v>276</v>
      </c>
      <c r="N23" s="353" t="s">
        <v>592</v>
      </c>
      <c r="O23" s="360" t="s">
        <v>277</v>
      </c>
    </row>
    <row r="24" spans="1:15" ht="12" customHeight="1">
      <c r="A24" s="557">
        <v>11</v>
      </c>
      <c r="B24" s="361" t="s">
        <v>225</v>
      </c>
      <c r="C24" s="362" t="s">
        <v>229</v>
      </c>
      <c r="D24" s="363" t="s">
        <v>233</v>
      </c>
      <c r="E24" s="364" t="s">
        <v>237</v>
      </c>
      <c r="F24" s="365" t="s">
        <v>241</v>
      </c>
      <c r="G24" s="366" t="s">
        <v>245</v>
      </c>
      <c r="H24" s="333"/>
      <c r="I24" s="560" t="s">
        <v>625</v>
      </c>
      <c r="J24" s="361"/>
      <c r="K24" s="362"/>
      <c r="L24" s="363"/>
      <c r="M24" s="364"/>
      <c r="N24" s="365"/>
      <c r="O24" s="366"/>
    </row>
    <row r="25" spans="1:15" ht="12" customHeight="1">
      <c r="A25" s="558"/>
      <c r="B25" s="367" t="s">
        <v>59</v>
      </c>
      <c r="C25" s="368" t="s">
        <v>109</v>
      </c>
      <c r="D25" s="369" t="s">
        <v>39</v>
      </c>
      <c r="E25" s="370" t="s">
        <v>40</v>
      </c>
      <c r="F25" s="371" t="s">
        <v>39</v>
      </c>
      <c r="G25" s="372" t="s">
        <v>110</v>
      </c>
      <c r="H25" s="333"/>
      <c r="I25" s="561"/>
      <c r="J25" s="367"/>
      <c r="K25" s="368"/>
      <c r="L25" s="369"/>
      <c r="M25" s="370"/>
      <c r="N25" s="371"/>
      <c r="O25" s="373"/>
    </row>
    <row r="26" spans="1:15" ht="12" customHeight="1">
      <c r="A26" s="557">
        <v>12</v>
      </c>
      <c r="B26" s="374" t="s">
        <v>226</v>
      </c>
      <c r="C26" s="375" t="s">
        <v>230</v>
      </c>
      <c r="D26" s="376" t="s">
        <v>234</v>
      </c>
      <c r="E26" s="377" t="s">
        <v>238</v>
      </c>
      <c r="F26" s="378" t="s">
        <v>242</v>
      </c>
      <c r="G26" s="379" t="s">
        <v>246</v>
      </c>
      <c r="H26" s="333"/>
      <c r="I26" s="557">
        <v>2</v>
      </c>
      <c r="J26" s="374"/>
      <c r="K26" s="375"/>
      <c r="L26" s="376"/>
      <c r="M26" s="377"/>
      <c r="N26" s="378"/>
      <c r="O26" s="379"/>
    </row>
    <row r="27" spans="1:15" ht="12" customHeight="1">
      <c r="A27" s="558"/>
      <c r="B27" s="374" t="s">
        <v>113</v>
      </c>
      <c r="C27" s="375" t="s">
        <v>109</v>
      </c>
      <c r="D27" s="376" t="s">
        <v>39</v>
      </c>
      <c r="E27" s="377" t="s">
        <v>40</v>
      </c>
      <c r="F27" s="378" t="s">
        <v>40</v>
      </c>
      <c r="G27" s="379" t="s">
        <v>59</v>
      </c>
      <c r="H27" s="333"/>
      <c r="I27" s="558"/>
      <c r="J27" s="374"/>
      <c r="K27" s="375"/>
      <c r="L27" s="376"/>
      <c r="M27" s="377"/>
      <c r="N27" s="378"/>
      <c r="O27" s="379"/>
    </row>
    <row r="28" spans="1:15" ht="12" customHeight="1">
      <c r="A28" s="557">
        <v>13</v>
      </c>
      <c r="B28" s="361" t="s">
        <v>227</v>
      </c>
      <c r="C28" s="362" t="s">
        <v>231</v>
      </c>
      <c r="D28" s="363" t="s">
        <v>235</v>
      </c>
      <c r="E28" s="380" t="s">
        <v>239</v>
      </c>
      <c r="F28" s="362" t="s">
        <v>243</v>
      </c>
      <c r="G28" s="363" t="s">
        <v>247</v>
      </c>
      <c r="H28" s="333"/>
      <c r="I28" s="557">
        <v>3</v>
      </c>
      <c r="J28" s="361"/>
      <c r="K28" s="362"/>
      <c r="L28" s="363"/>
      <c r="M28" s="380"/>
      <c r="N28" s="362"/>
      <c r="O28" s="363"/>
    </row>
    <row r="29" spans="1:15" ht="12" customHeight="1">
      <c r="A29" s="558"/>
      <c r="B29" s="367" t="s">
        <v>40</v>
      </c>
      <c r="C29" s="368" t="s">
        <v>59</v>
      </c>
      <c r="D29" s="369" t="s">
        <v>59</v>
      </c>
      <c r="E29" s="381" t="s">
        <v>39</v>
      </c>
      <c r="F29" s="368" t="s">
        <v>114</v>
      </c>
      <c r="G29" s="369" t="s">
        <v>39</v>
      </c>
      <c r="H29" s="333"/>
      <c r="I29" s="558"/>
      <c r="J29" s="367"/>
      <c r="K29" s="368"/>
      <c r="L29" s="369"/>
      <c r="M29" s="381"/>
      <c r="N29" s="368"/>
      <c r="O29" s="369"/>
    </row>
    <row r="30" spans="1:15" ht="12" customHeight="1">
      <c r="A30" s="557">
        <v>14</v>
      </c>
      <c r="B30" s="374" t="s">
        <v>228</v>
      </c>
      <c r="C30" s="375" t="s">
        <v>232</v>
      </c>
      <c r="D30" s="376" t="s">
        <v>236</v>
      </c>
      <c r="E30" s="382" t="s">
        <v>240</v>
      </c>
      <c r="F30" s="375" t="s">
        <v>244</v>
      </c>
      <c r="G30" s="376" t="s">
        <v>239</v>
      </c>
      <c r="H30" s="333"/>
      <c r="I30" s="557">
        <v>4</v>
      </c>
      <c r="J30" s="374"/>
      <c r="K30" s="375"/>
      <c r="L30" s="376"/>
      <c r="M30" s="382"/>
      <c r="N30" s="375"/>
      <c r="O30" s="376"/>
    </row>
    <row r="31" spans="1:15" ht="12" customHeight="1">
      <c r="A31" s="558"/>
      <c r="B31" s="374" t="s">
        <v>39</v>
      </c>
      <c r="C31" s="375" t="s">
        <v>42</v>
      </c>
      <c r="D31" s="376" t="s">
        <v>39</v>
      </c>
      <c r="E31" s="382" t="s">
        <v>59</v>
      </c>
      <c r="F31" s="375" t="s">
        <v>59</v>
      </c>
      <c r="G31" s="376" t="s">
        <v>39</v>
      </c>
      <c r="H31" s="333"/>
      <c r="I31" s="558"/>
      <c r="J31" s="374"/>
      <c r="K31" s="375"/>
      <c r="L31" s="376"/>
      <c r="M31" s="382"/>
      <c r="N31" s="375"/>
      <c r="O31" s="376"/>
    </row>
    <row r="32" spans="1:15" ht="12" customHeight="1">
      <c r="A32" s="557">
        <v>15</v>
      </c>
      <c r="B32" s="344" t="s">
        <v>116</v>
      </c>
      <c r="C32" s="345" t="s">
        <v>117</v>
      </c>
      <c r="D32" s="346" t="s">
        <v>118</v>
      </c>
      <c r="E32" s="324" t="s">
        <v>119</v>
      </c>
      <c r="F32" s="347" t="s">
        <v>120</v>
      </c>
      <c r="G32" s="328" t="s">
        <v>121</v>
      </c>
      <c r="H32" s="333"/>
      <c r="I32" s="557">
        <v>5</v>
      </c>
      <c r="J32" s="344"/>
      <c r="K32" s="345"/>
      <c r="L32" s="346"/>
      <c r="M32" s="324"/>
      <c r="N32" s="347"/>
      <c r="O32" s="328"/>
    </row>
    <row r="33" spans="1:15" ht="12" customHeight="1">
      <c r="A33" s="558"/>
      <c r="B33" s="348" t="s">
        <v>39</v>
      </c>
      <c r="C33" s="349" t="s">
        <v>73</v>
      </c>
      <c r="D33" s="350" t="s">
        <v>73</v>
      </c>
      <c r="E33" s="326" t="s">
        <v>52</v>
      </c>
      <c r="F33" s="352" t="s">
        <v>73</v>
      </c>
      <c r="G33" s="356" t="s">
        <v>84</v>
      </c>
      <c r="H33" s="333"/>
      <c r="I33" s="558"/>
      <c r="J33" s="348"/>
      <c r="K33" s="349"/>
      <c r="L33" s="350"/>
      <c r="M33" s="326"/>
      <c r="N33" s="352"/>
      <c r="O33" s="327"/>
    </row>
    <row r="34" spans="1:15" ht="12" customHeight="1">
      <c r="A34" s="557">
        <v>16</v>
      </c>
      <c r="B34" s="340" t="s">
        <v>122</v>
      </c>
      <c r="C34" s="341" t="s">
        <v>123</v>
      </c>
      <c r="D34" s="342" t="s">
        <v>117</v>
      </c>
      <c r="E34" s="322" t="s">
        <v>124</v>
      </c>
      <c r="F34" s="353" t="s">
        <v>125</v>
      </c>
      <c r="G34" s="323" t="s">
        <v>126</v>
      </c>
      <c r="H34" s="333"/>
      <c r="I34" s="557">
        <v>6</v>
      </c>
      <c r="J34" s="340"/>
      <c r="K34" s="341"/>
      <c r="L34" s="342"/>
      <c r="M34" s="322"/>
      <c r="N34" s="353"/>
      <c r="O34" s="323"/>
    </row>
    <row r="35" spans="1:15" ht="12" customHeight="1">
      <c r="A35" s="558"/>
      <c r="B35" s="340" t="s">
        <v>59</v>
      </c>
      <c r="C35" s="341" t="s">
        <v>40</v>
      </c>
      <c r="D35" s="342" t="s">
        <v>73</v>
      </c>
      <c r="E35" s="322" t="s">
        <v>39</v>
      </c>
      <c r="F35" s="353" t="s">
        <v>39</v>
      </c>
      <c r="G35" s="354" t="s">
        <v>84</v>
      </c>
      <c r="H35" s="333"/>
      <c r="I35" s="558"/>
      <c r="J35" s="340"/>
      <c r="K35" s="341"/>
      <c r="L35" s="342"/>
      <c r="M35" s="322"/>
      <c r="N35" s="353"/>
      <c r="O35" s="323"/>
    </row>
    <row r="36" spans="1:15" ht="12" customHeight="1">
      <c r="A36" s="557">
        <v>17</v>
      </c>
      <c r="B36" s="344" t="s">
        <v>127</v>
      </c>
      <c r="C36" s="345" t="s">
        <v>128</v>
      </c>
      <c r="D36" s="346" t="s">
        <v>129</v>
      </c>
      <c r="E36" s="324" t="s">
        <v>125</v>
      </c>
      <c r="F36" s="347" t="s">
        <v>130</v>
      </c>
      <c r="G36" s="325" t="s">
        <v>131</v>
      </c>
      <c r="H36" s="333"/>
      <c r="I36" s="557">
        <v>7</v>
      </c>
      <c r="J36" s="344"/>
      <c r="K36" s="345"/>
      <c r="L36" s="346"/>
      <c r="M36" s="324"/>
      <c r="N36" s="347"/>
      <c r="O36" s="325"/>
    </row>
    <row r="37" spans="1:15" ht="12" customHeight="1">
      <c r="A37" s="558"/>
      <c r="B37" s="348" t="s">
        <v>39</v>
      </c>
      <c r="C37" s="349" t="s">
        <v>59</v>
      </c>
      <c r="D37" s="350" t="s">
        <v>59</v>
      </c>
      <c r="E37" s="326" t="s">
        <v>39</v>
      </c>
      <c r="F37" s="352" t="s">
        <v>59</v>
      </c>
      <c r="G37" s="327" t="s">
        <v>39</v>
      </c>
      <c r="H37" s="333"/>
      <c r="I37" s="558"/>
      <c r="J37" s="348"/>
      <c r="K37" s="349"/>
      <c r="L37" s="350"/>
      <c r="M37" s="326"/>
      <c r="N37" s="352"/>
      <c r="O37" s="327"/>
    </row>
    <row r="38" spans="1:15" ht="12" customHeight="1">
      <c r="A38" s="557">
        <v>18</v>
      </c>
      <c r="B38" s="340" t="s">
        <v>133</v>
      </c>
      <c r="C38" s="341" t="s">
        <v>134</v>
      </c>
      <c r="D38" s="342" t="s">
        <v>135</v>
      </c>
      <c r="E38" s="322" t="s">
        <v>136</v>
      </c>
      <c r="F38" s="353" t="s">
        <v>137</v>
      </c>
      <c r="G38" s="323" t="s">
        <v>138</v>
      </c>
      <c r="H38" s="333"/>
      <c r="I38" s="557">
        <v>8</v>
      </c>
      <c r="J38" s="340"/>
      <c r="K38" s="341"/>
      <c r="L38" s="342"/>
      <c r="M38" s="322"/>
      <c r="N38" s="353"/>
      <c r="O38" s="323"/>
    </row>
    <row r="39" spans="1:15" ht="12" customHeight="1">
      <c r="A39" s="558"/>
      <c r="B39" s="340" t="s">
        <v>42</v>
      </c>
      <c r="C39" s="341" t="s">
        <v>73</v>
      </c>
      <c r="D39" s="342" t="s">
        <v>59</v>
      </c>
      <c r="E39" s="322" t="s">
        <v>39</v>
      </c>
      <c r="F39" s="353" t="s">
        <v>73</v>
      </c>
      <c r="G39" s="323" t="s">
        <v>59</v>
      </c>
      <c r="H39" s="333"/>
      <c r="I39" s="558"/>
      <c r="J39" s="340"/>
      <c r="K39" s="341"/>
      <c r="L39" s="342"/>
      <c r="M39" s="322"/>
      <c r="N39" s="353"/>
      <c r="O39" s="323"/>
    </row>
    <row r="40" spans="1:15" ht="12" customHeight="1">
      <c r="A40" s="557">
        <v>19</v>
      </c>
      <c r="B40" s="344" t="s">
        <v>139</v>
      </c>
      <c r="C40" s="345" t="s">
        <v>140</v>
      </c>
      <c r="D40" s="346" t="s">
        <v>141</v>
      </c>
      <c r="E40" s="324" t="s">
        <v>142</v>
      </c>
      <c r="F40" s="347" t="s">
        <v>143</v>
      </c>
      <c r="G40" s="325" t="s">
        <v>144</v>
      </c>
      <c r="H40" s="333"/>
      <c r="I40" s="557">
        <v>9</v>
      </c>
      <c r="J40" s="344"/>
      <c r="K40" s="345"/>
      <c r="L40" s="346"/>
      <c r="M40" s="324"/>
      <c r="N40" s="347"/>
      <c r="O40" s="325"/>
    </row>
    <row r="41" spans="1:15" ht="12" customHeight="1">
      <c r="A41" s="558"/>
      <c r="B41" s="348" t="s">
        <v>41</v>
      </c>
      <c r="C41" s="349" t="s">
        <v>146</v>
      </c>
      <c r="D41" s="350" t="s">
        <v>73</v>
      </c>
      <c r="E41" s="326" t="s">
        <v>73</v>
      </c>
      <c r="F41" s="352" t="s">
        <v>39</v>
      </c>
      <c r="G41" s="327" t="s">
        <v>59</v>
      </c>
      <c r="H41" s="333"/>
      <c r="I41" s="558"/>
      <c r="J41" s="348"/>
      <c r="K41" s="349"/>
      <c r="L41" s="350"/>
      <c r="M41" s="326"/>
      <c r="N41" s="352"/>
      <c r="O41" s="327"/>
    </row>
    <row r="42" spans="1:15" ht="12" customHeight="1">
      <c r="A42" s="557">
        <v>20</v>
      </c>
      <c r="B42" s="344" t="s">
        <v>147</v>
      </c>
      <c r="C42" s="345" t="s">
        <v>139</v>
      </c>
      <c r="D42" s="346" t="s">
        <v>148</v>
      </c>
      <c r="E42" s="324" t="s">
        <v>149</v>
      </c>
      <c r="F42" s="347" t="s">
        <v>150</v>
      </c>
      <c r="G42" s="325" t="s">
        <v>151</v>
      </c>
      <c r="H42" s="333"/>
      <c r="I42" s="557">
        <v>10</v>
      </c>
      <c r="J42" s="344"/>
      <c r="K42" s="345"/>
      <c r="L42" s="346"/>
      <c r="M42" s="324"/>
      <c r="N42" s="347"/>
      <c r="O42" s="325"/>
    </row>
    <row r="43" spans="1:15" ht="12" customHeight="1" thickBot="1">
      <c r="A43" s="562"/>
      <c r="B43" s="383" t="s">
        <v>73</v>
      </c>
      <c r="C43" s="384" t="s">
        <v>41</v>
      </c>
      <c r="D43" s="385" t="s">
        <v>41</v>
      </c>
      <c r="E43" s="331" t="s">
        <v>73</v>
      </c>
      <c r="F43" s="386" t="s">
        <v>84</v>
      </c>
      <c r="G43" s="332" t="s">
        <v>39</v>
      </c>
      <c r="H43" s="333"/>
      <c r="I43" s="562"/>
      <c r="J43" s="383"/>
      <c r="K43" s="384"/>
      <c r="L43" s="385"/>
      <c r="M43" s="331"/>
      <c r="N43" s="386"/>
      <c r="O43" s="332"/>
    </row>
    <row r="44" spans="1:15" ht="12" customHeight="1">
      <c r="A44" s="333"/>
      <c r="B44" s="333"/>
      <c r="C44" s="333"/>
      <c r="D44" s="333"/>
      <c r="E44" s="333"/>
      <c r="F44" s="333"/>
      <c r="G44" s="333"/>
      <c r="H44" s="333"/>
      <c r="I44" s="333"/>
      <c r="J44" s="333"/>
      <c r="K44" s="333"/>
      <c r="L44" s="333"/>
      <c r="M44" s="333"/>
      <c r="N44" s="333"/>
      <c r="O44" s="333"/>
    </row>
  </sheetData>
  <mergeCells count="40">
    <mergeCell ref="A42:A43"/>
    <mergeCell ref="A36:A37"/>
    <mergeCell ref="A38:A39"/>
    <mergeCell ref="A32:A33"/>
    <mergeCell ref="A34:A35"/>
    <mergeCell ref="A28:A29"/>
    <mergeCell ref="A30:A31"/>
    <mergeCell ref="A40:A41"/>
    <mergeCell ref="A4:A5"/>
    <mergeCell ref="A6:A7"/>
    <mergeCell ref="A20:A21"/>
    <mergeCell ref="A18:A19"/>
    <mergeCell ref="A16:A17"/>
    <mergeCell ref="A12:A13"/>
    <mergeCell ref="A14:A15"/>
    <mergeCell ref="A10:A11"/>
    <mergeCell ref="A26:A27"/>
    <mergeCell ref="A24:A25"/>
    <mergeCell ref="A8:A9"/>
    <mergeCell ref="A22:A23"/>
    <mergeCell ref="I38:I39"/>
    <mergeCell ref="I40:I41"/>
    <mergeCell ref="I42:I43"/>
    <mergeCell ref="I32:I33"/>
    <mergeCell ref="I34:I35"/>
    <mergeCell ref="I36:I37"/>
    <mergeCell ref="I14:I15"/>
    <mergeCell ref="I16:I17"/>
    <mergeCell ref="I18:I19"/>
    <mergeCell ref="I28:I29"/>
    <mergeCell ref="I30:I31"/>
    <mergeCell ref="I20:I21"/>
    <mergeCell ref="I22:I23"/>
    <mergeCell ref="I24:I25"/>
    <mergeCell ref="I26:I27"/>
    <mergeCell ref="I4:I5"/>
    <mergeCell ref="I6:I7"/>
    <mergeCell ref="I8:I9"/>
    <mergeCell ref="I10:I11"/>
    <mergeCell ref="I12:I13"/>
  </mergeCells>
  <phoneticPr fontId="4"/>
  <printOptions horizontalCentered="1"/>
  <pageMargins left="0.59055118110236227" right="0.59055118110236227" top="0.78740157480314965" bottom="0.78740157480314965" header="0.31496062992125984" footer="0.31496062992125984"/>
  <pageSetup paperSize="9" orientation="landscape" horizontalDpi="4294967293" r:id="rId1"/>
  <headerFooter>
    <oddHeader xml:space="preserve">&amp;R&amp;"ＭＳ 明朝,標準"&amp;9 </oddHeader>
    <oddFooter>&amp;C１９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I73"/>
  <sheetViews>
    <sheetView topLeftCell="A58" workbookViewId="0">
      <selection activeCell="J7" sqref="J7"/>
    </sheetView>
  </sheetViews>
  <sheetFormatPr defaultRowHeight="12.75"/>
  <cols>
    <col min="1" max="1" width="6.42578125" customWidth="1"/>
    <col min="2" max="2" width="9.28515625" customWidth="1"/>
    <col min="3" max="3" width="14.28515625" customWidth="1"/>
    <col min="4" max="4" width="16.42578125" customWidth="1"/>
    <col min="5" max="5" width="6.42578125" customWidth="1"/>
    <col min="6" max="6" width="16.42578125" customWidth="1"/>
    <col min="7" max="7" width="6.42578125" customWidth="1"/>
  </cols>
  <sheetData>
    <row r="1" spans="1:9">
      <c r="A1" t="s">
        <v>536</v>
      </c>
    </row>
    <row r="3" spans="1:9">
      <c r="A3" s="41"/>
      <c r="B3" s="41" t="s">
        <v>525</v>
      </c>
      <c r="C3" s="41" t="s">
        <v>3</v>
      </c>
      <c r="D3" s="41" t="s">
        <v>9</v>
      </c>
      <c r="E3" s="41" t="s">
        <v>522</v>
      </c>
      <c r="F3" s="41" t="s">
        <v>523</v>
      </c>
      <c r="G3" s="41" t="s">
        <v>524</v>
      </c>
      <c r="H3" s="396" t="s">
        <v>766</v>
      </c>
      <c r="I3" s="396" t="s">
        <v>2</v>
      </c>
    </row>
    <row r="4" spans="1:9" ht="18.75" customHeight="1">
      <c r="A4" s="41">
        <v>1</v>
      </c>
      <c r="B4" s="41">
        <v>1</v>
      </c>
      <c r="C4" s="41" t="s">
        <v>288</v>
      </c>
      <c r="D4" s="41" t="s">
        <v>532</v>
      </c>
      <c r="E4" s="41">
        <v>1</v>
      </c>
      <c r="F4" s="41" t="s">
        <v>474</v>
      </c>
      <c r="G4" s="41">
        <v>2</v>
      </c>
      <c r="H4" s="397">
        <f>P13男団予①!AK4</f>
        <v>9</v>
      </c>
      <c r="I4" s="564">
        <f>IF(H4=0,"",RANK(H4:H73,H4:H73,0))</f>
        <v>1</v>
      </c>
    </row>
    <row r="5" spans="1:9" ht="18.75" customHeight="1">
      <c r="A5" s="41">
        <v>2</v>
      </c>
      <c r="B5" s="42">
        <v>1</v>
      </c>
      <c r="C5" s="41"/>
      <c r="D5" s="41"/>
      <c r="E5" s="41">
        <v>2</v>
      </c>
      <c r="F5" s="41" t="s">
        <v>475</v>
      </c>
      <c r="G5" s="41">
        <v>3</v>
      </c>
      <c r="H5" s="397"/>
      <c r="I5" s="564"/>
    </row>
    <row r="6" spans="1:9" ht="18.75" customHeight="1">
      <c r="A6" s="41">
        <v>3</v>
      </c>
      <c r="B6" s="42">
        <v>1</v>
      </c>
      <c r="C6" s="41"/>
      <c r="D6" s="41"/>
      <c r="E6" s="41">
        <v>3</v>
      </c>
      <c r="F6" s="41" t="s">
        <v>476</v>
      </c>
      <c r="G6" s="41">
        <v>1</v>
      </c>
      <c r="H6" s="397"/>
      <c r="I6" s="564"/>
    </row>
    <row r="7" spans="1:9" ht="18.75" customHeight="1">
      <c r="A7" s="41">
        <v>4</v>
      </c>
      <c r="B7" s="42">
        <v>1</v>
      </c>
      <c r="C7" s="41"/>
      <c r="D7" s="41"/>
      <c r="E7" s="41">
        <v>4</v>
      </c>
      <c r="F7" s="41" t="s">
        <v>477</v>
      </c>
      <c r="G7" s="41">
        <v>2</v>
      </c>
      <c r="H7" s="397"/>
      <c r="I7" s="564"/>
    </row>
    <row r="8" spans="1:9" ht="18.75" customHeight="1">
      <c r="A8" s="41">
        <v>5</v>
      </c>
      <c r="B8" s="42">
        <v>1</v>
      </c>
      <c r="C8" s="41"/>
      <c r="D8" s="41"/>
      <c r="E8" s="41">
        <v>5</v>
      </c>
      <c r="F8" s="41" t="s">
        <v>478</v>
      </c>
      <c r="G8" s="41">
        <v>3</v>
      </c>
      <c r="H8" s="397"/>
      <c r="I8" s="564"/>
    </row>
    <row r="9" spans="1:9" ht="18.75" customHeight="1">
      <c r="A9" s="41">
        <v>6</v>
      </c>
      <c r="B9" s="42">
        <v>1</v>
      </c>
      <c r="C9" s="41"/>
      <c r="D9" s="41"/>
      <c r="E9" s="41">
        <v>6</v>
      </c>
      <c r="F9" s="41" t="s">
        <v>479</v>
      </c>
      <c r="G9" s="41">
        <v>1</v>
      </c>
      <c r="H9" s="397"/>
      <c r="I9" s="564"/>
    </row>
    <row r="10" spans="1:9" ht="18.75" customHeight="1">
      <c r="A10" s="41">
        <v>7</v>
      </c>
      <c r="B10" s="42">
        <v>1</v>
      </c>
      <c r="C10" s="41"/>
      <c r="D10" s="41"/>
      <c r="E10" s="41">
        <v>7</v>
      </c>
      <c r="F10" s="41" t="s">
        <v>480</v>
      </c>
      <c r="G10" s="41">
        <v>1</v>
      </c>
      <c r="H10" s="397"/>
      <c r="I10" s="564"/>
    </row>
    <row r="11" spans="1:9" ht="18.75" customHeight="1">
      <c r="A11" s="41">
        <v>8</v>
      </c>
      <c r="B11" s="41">
        <v>2</v>
      </c>
      <c r="C11" s="41" t="s">
        <v>332</v>
      </c>
      <c r="D11" s="41" t="s">
        <v>528</v>
      </c>
      <c r="E11" s="41">
        <v>1</v>
      </c>
      <c r="F11" s="41" t="s">
        <v>439</v>
      </c>
      <c r="G11" s="41">
        <v>3</v>
      </c>
      <c r="H11" s="397">
        <f>P13男団予①!AD4</f>
        <v>8</v>
      </c>
      <c r="I11" s="564">
        <f>IF(H11=0,"",RANK(H4:H73,H4:H73,0))</f>
        <v>2</v>
      </c>
    </row>
    <row r="12" spans="1:9" ht="18.75" customHeight="1">
      <c r="A12" s="41">
        <v>9</v>
      </c>
      <c r="B12" s="42">
        <v>2</v>
      </c>
      <c r="C12" s="41"/>
      <c r="D12" s="41"/>
      <c r="E12" s="41">
        <v>2</v>
      </c>
      <c r="F12" s="41" t="s">
        <v>440</v>
      </c>
      <c r="G12" s="41">
        <v>2</v>
      </c>
      <c r="H12" s="397"/>
      <c r="I12" s="564"/>
    </row>
    <row r="13" spans="1:9" ht="18.75" customHeight="1">
      <c r="A13" s="41">
        <v>10</v>
      </c>
      <c r="B13" s="42">
        <v>2</v>
      </c>
      <c r="C13" s="41"/>
      <c r="D13" s="41"/>
      <c r="E13" s="41">
        <v>3</v>
      </c>
      <c r="F13" s="41" t="s">
        <v>441</v>
      </c>
      <c r="G13" s="41">
        <v>2</v>
      </c>
      <c r="H13" s="397"/>
      <c r="I13" s="564"/>
    </row>
    <row r="14" spans="1:9" ht="18.75" customHeight="1">
      <c r="A14" s="41">
        <v>11</v>
      </c>
      <c r="B14" s="42">
        <v>2</v>
      </c>
      <c r="C14" s="41"/>
      <c r="D14" s="41"/>
      <c r="E14" s="41">
        <v>4</v>
      </c>
      <c r="F14" s="41"/>
      <c r="G14" s="41"/>
      <c r="H14" s="397"/>
      <c r="I14" s="564"/>
    </row>
    <row r="15" spans="1:9" ht="18.75" customHeight="1">
      <c r="A15" s="41">
        <v>12</v>
      </c>
      <c r="B15" s="42">
        <v>2</v>
      </c>
      <c r="C15" s="41"/>
      <c r="D15" s="41"/>
      <c r="E15" s="41">
        <v>5</v>
      </c>
      <c r="F15" s="41"/>
      <c r="G15" s="41"/>
      <c r="H15" s="397"/>
      <c r="I15" s="564"/>
    </row>
    <row r="16" spans="1:9" ht="18.75" customHeight="1">
      <c r="A16" s="41">
        <v>13</v>
      </c>
      <c r="B16" s="42">
        <v>2</v>
      </c>
      <c r="C16" s="41"/>
      <c r="D16" s="41"/>
      <c r="E16" s="41">
        <v>6</v>
      </c>
      <c r="F16" s="41"/>
      <c r="G16" s="41"/>
      <c r="H16" s="397"/>
      <c r="I16" s="564"/>
    </row>
    <row r="17" spans="1:9" ht="18.75" customHeight="1">
      <c r="A17" s="41">
        <v>14</v>
      </c>
      <c r="B17" s="42">
        <v>2</v>
      </c>
      <c r="C17" s="41"/>
      <c r="D17" s="41"/>
      <c r="E17" s="41">
        <v>7</v>
      </c>
      <c r="F17" s="41"/>
      <c r="G17" s="41"/>
      <c r="H17" s="397"/>
      <c r="I17" s="564"/>
    </row>
    <row r="18" spans="1:9" ht="18.75" customHeight="1">
      <c r="A18" s="41">
        <v>15</v>
      </c>
      <c r="B18" s="41">
        <v>3</v>
      </c>
      <c r="C18" s="41" t="s">
        <v>291</v>
      </c>
      <c r="D18" s="41" t="s">
        <v>535</v>
      </c>
      <c r="E18" s="41">
        <v>1</v>
      </c>
      <c r="F18" s="41" t="s">
        <v>469</v>
      </c>
      <c r="G18" s="41">
        <v>3</v>
      </c>
      <c r="H18" s="397">
        <f>P13男団予①!W4</f>
        <v>7</v>
      </c>
      <c r="I18" s="564">
        <f>IF(H18=0,"",RANK(H4:H73,H4:H73,0))</f>
        <v>3</v>
      </c>
    </row>
    <row r="19" spans="1:9" ht="18.75" customHeight="1">
      <c r="A19" s="41">
        <v>16</v>
      </c>
      <c r="B19" s="42">
        <v>3</v>
      </c>
      <c r="C19" s="41"/>
      <c r="D19" s="41"/>
      <c r="E19" s="41">
        <v>2</v>
      </c>
      <c r="F19" s="41" t="s">
        <v>470</v>
      </c>
      <c r="G19" s="41">
        <v>3</v>
      </c>
      <c r="H19" s="397"/>
      <c r="I19" s="564"/>
    </row>
    <row r="20" spans="1:9" ht="18.75" customHeight="1">
      <c r="A20" s="41">
        <v>17</v>
      </c>
      <c r="B20" s="42">
        <v>3</v>
      </c>
      <c r="C20" s="41"/>
      <c r="D20" s="41"/>
      <c r="E20" s="41">
        <v>3</v>
      </c>
      <c r="F20" s="41" t="s">
        <v>471</v>
      </c>
      <c r="G20" s="41">
        <v>2</v>
      </c>
      <c r="H20" s="397"/>
      <c r="I20" s="564"/>
    </row>
    <row r="21" spans="1:9" ht="18.75" customHeight="1">
      <c r="A21" s="41">
        <v>18</v>
      </c>
      <c r="B21" s="42">
        <v>3</v>
      </c>
      <c r="C21" s="41"/>
      <c r="D21" s="41"/>
      <c r="E21" s="41">
        <v>4</v>
      </c>
      <c r="F21" s="41" t="s">
        <v>472</v>
      </c>
      <c r="G21" s="41">
        <v>3</v>
      </c>
      <c r="H21" s="397"/>
      <c r="I21" s="564"/>
    </row>
    <row r="22" spans="1:9" ht="18.75" customHeight="1">
      <c r="A22" s="41">
        <v>19</v>
      </c>
      <c r="B22" s="42">
        <v>3</v>
      </c>
      <c r="C22" s="41"/>
      <c r="D22" s="41"/>
      <c r="E22" s="41">
        <v>5</v>
      </c>
      <c r="F22" s="41"/>
      <c r="G22" s="41"/>
      <c r="H22" s="397"/>
      <c r="I22" s="564"/>
    </row>
    <row r="23" spans="1:9" ht="18.75" customHeight="1">
      <c r="A23" s="41">
        <v>20</v>
      </c>
      <c r="B23" s="42">
        <v>3</v>
      </c>
      <c r="C23" s="41"/>
      <c r="D23" s="41"/>
      <c r="E23" s="41">
        <v>6</v>
      </c>
      <c r="F23" s="41"/>
      <c r="G23" s="41"/>
      <c r="H23" s="397"/>
      <c r="I23" s="564"/>
    </row>
    <row r="24" spans="1:9" ht="18.75" customHeight="1">
      <c r="A24" s="41">
        <v>21</v>
      </c>
      <c r="B24" s="42">
        <v>3</v>
      </c>
      <c r="C24" s="41"/>
      <c r="D24" s="41"/>
      <c r="E24" s="41">
        <v>7</v>
      </c>
      <c r="F24" s="41"/>
      <c r="G24" s="41"/>
      <c r="H24" s="397"/>
      <c r="I24" s="564"/>
    </row>
    <row r="25" spans="1:9" ht="18.75" customHeight="1">
      <c r="A25" s="41">
        <v>22</v>
      </c>
      <c r="B25" s="41">
        <v>4</v>
      </c>
      <c r="C25" s="41" t="s">
        <v>290</v>
      </c>
      <c r="D25" s="41" t="s">
        <v>526</v>
      </c>
      <c r="E25" s="41">
        <v>1</v>
      </c>
      <c r="F25" s="41" t="s">
        <v>425</v>
      </c>
      <c r="G25" s="41">
        <v>3</v>
      </c>
      <c r="H25" s="397">
        <f>P13男団予①!P4</f>
        <v>6</v>
      </c>
      <c r="I25" s="564">
        <f>IF(H25=0,"",RANK(H4:H73,H4:H73,0))</f>
        <v>4</v>
      </c>
    </row>
    <row r="26" spans="1:9" ht="18.75" customHeight="1">
      <c r="A26" s="41">
        <v>23</v>
      </c>
      <c r="B26" s="42">
        <v>4</v>
      </c>
      <c r="C26" s="41"/>
      <c r="D26" s="41"/>
      <c r="E26" s="41">
        <v>2</v>
      </c>
      <c r="F26" s="41" t="s">
        <v>429</v>
      </c>
      <c r="G26" s="41">
        <v>2</v>
      </c>
      <c r="H26" s="397"/>
      <c r="I26" s="564"/>
    </row>
    <row r="27" spans="1:9" ht="18.75" customHeight="1">
      <c r="A27" s="41">
        <v>24</v>
      </c>
      <c r="B27" s="42">
        <v>4</v>
      </c>
      <c r="C27" s="41"/>
      <c r="D27" s="41"/>
      <c r="E27" s="41">
        <v>3</v>
      </c>
      <c r="F27" s="41" t="s">
        <v>428</v>
      </c>
      <c r="G27" s="41">
        <v>2</v>
      </c>
      <c r="H27" s="397"/>
      <c r="I27" s="564"/>
    </row>
    <row r="28" spans="1:9" ht="18.75" customHeight="1">
      <c r="A28" s="41">
        <v>25</v>
      </c>
      <c r="B28" s="42">
        <v>4</v>
      </c>
      <c r="C28" s="41"/>
      <c r="D28" s="41"/>
      <c r="E28" s="41">
        <v>4</v>
      </c>
      <c r="F28" s="41" t="s">
        <v>427</v>
      </c>
      <c r="G28" s="41">
        <v>3</v>
      </c>
      <c r="H28" s="397"/>
      <c r="I28" s="564"/>
    </row>
    <row r="29" spans="1:9" ht="18.75" customHeight="1">
      <c r="A29" s="41">
        <v>26</v>
      </c>
      <c r="B29" s="42">
        <v>4</v>
      </c>
      <c r="C29" s="41"/>
      <c r="D29" s="41"/>
      <c r="E29" s="41">
        <v>5</v>
      </c>
      <c r="F29" s="41" t="s">
        <v>426</v>
      </c>
      <c r="G29" s="41">
        <v>3</v>
      </c>
      <c r="H29" s="397"/>
      <c r="I29" s="564"/>
    </row>
    <row r="30" spans="1:9" ht="18.75" customHeight="1">
      <c r="A30" s="41">
        <v>27</v>
      </c>
      <c r="B30" s="42">
        <v>4</v>
      </c>
      <c r="C30" s="41"/>
      <c r="D30" s="41"/>
      <c r="E30" s="41">
        <v>6</v>
      </c>
      <c r="F30" s="41"/>
      <c r="G30" s="41"/>
      <c r="H30" s="397"/>
      <c r="I30" s="564"/>
    </row>
    <row r="31" spans="1:9" ht="18.75" customHeight="1">
      <c r="A31" s="41">
        <v>28</v>
      </c>
      <c r="B31" s="42">
        <v>4</v>
      </c>
      <c r="C31" s="41"/>
      <c r="D31" s="41"/>
      <c r="E31" s="41">
        <v>7</v>
      </c>
      <c r="F31" s="41"/>
      <c r="G31" s="41"/>
      <c r="H31" s="397"/>
      <c r="I31" s="564"/>
    </row>
    <row r="32" spans="1:9" ht="18.75" customHeight="1">
      <c r="A32" s="41">
        <v>29</v>
      </c>
      <c r="B32" s="41">
        <v>5</v>
      </c>
      <c r="C32" s="41" t="s">
        <v>286</v>
      </c>
      <c r="D32" s="41" t="s">
        <v>527</v>
      </c>
      <c r="E32" s="41">
        <v>1</v>
      </c>
      <c r="F32" s="41" t="s">
        <v>431</v>
      </c>
      <c r="G32" s="41">
        <v>3</v>
      </c>
      <c r="H32" s="397">
        <f>P13男団予①!I4</f>
        <v>5</v>
      </c>
      <c r="I32" s="564">
        <f>IF(H32=0,"",RANK(H4:H73,H4:H73,0))</f>
        <v>5</v>
      </c>
    </row>
    <row r="33" spans="1:9" ht="18.75" customHeight="1">
      <c r="A33" s="41">
        <v>30</v>
      </c>
      <c r="B33" s="42">
        <v>5</v>
      </c>
      <c r="C33" s="41"/>
      <c r="D33" s="41"/>
      <c r="E33" s="41">
        <v>2</v>
      </c>
      <c r="F33" s="41" t="s">
        <v>432</v>
      </c>
      <c r="G33" s="41">
        <v>2</v>
      </c>
      <c r="H33" s="397"/>
      <c r="I33" s="564"/>
    </row>
    <row r="34" spans="1:9" ht="18.75" customHeight="1">
      <c r="A34" s="41">
        <v>31</v>
      </c>
      <c r="B34" s="42">
        <v>5</v>
      </c>
      <c r="C34" s="41"/>
      <c r="D34" s="41"/>
      <c r="E34" s="41">
        <v>3</v>
      </c>
      <c r="F34" s="41" t="s">
        <v>433</v>
      </c>
      <c r="G34" s="41">
        <v>3</v>
      </c>
      <c r="H34" s="397"/>
      <c r="I34" s="564"/>
    </row>
    <row r="35" spans="1:9" ht="18.75" customHeight="1">
      <c r="A35" s="41">
        <v>32</v>
      </c>
      <c r="B35" s="42">
        <v>5</v>
      </c>
      <c r="C35" s="41"/>
      <c r="D35" s="41"/>
      <c r="E35" s="41">
        <v>4</v>
      </c>
      <c r="F35" s="41" t="s">
        <v>434</v>
      </c>
      <c r="G35" s="41">
        <v>2</v>
      </c>
      <c r="H35" s="397"/>
      <c r="I35" s="564"/>
    </row>
    <row r="36" spans="1:9" ht="18.75" customHeight="1">
      <c r="A36" s="41">
        <v>33</v>
      </c>
      <c r="B36" s="42">
        <v>5</v>
      </c>
      <c r="C36" s="41"/>
      <c r="D36" s="41"/>
      <c r="E36" s="41">
        <v>5</v>
      </c>
      <c r="F36" s="41" t="s">
        <v>435</v>
      </c>
      <c r="G36" s="41">
        <v>3</v>
      </c>
      <c r="H36" s="397"/>
      <c r="I36" s="564"/>
    </row>
    <row r="37" spans="1:9" ht="18.75" customHeight="1">
      <c r="A37" s="41">
        <v>34</v>
      </c>
      <c r="B37" s="42">
        <v>5</v>
      </c>
      <c r="C37" s="41"/>
      <c r="D37" s="41"/>
      <c r="E37" s="41">
        <v>6</v>
      </c>
      <c r="F37" s="41" t="s">
        <v>436</v>
      </c>
      <c r="G37" s="41">
        <v>2</v>
      </c>
      <c r="H37" s="397"/>
      <c r="I37" s="564"/>
    </row>
    <row r="38" spans="1:9" ht="18.75" customHeight="1">
      <c r="A38" s="41">
        <v>35</v>
      </c>
      <c r="B38" s="42">
        <v>5</v>
      </c>
      <c r="C38" s="41"/>
      <c r="D38" s="41"/>
      <c r="E38" s="41">
        <v>7</v>
      </c>
      <c r="F38" s="41" t="s">
        <v>437</v>
      </c>
      <c r="G38" s="41">
        <v>2</v>
      </c>
      <c r="H38" s="397"/>
      <c r="I38" s="564"/>
    </row>
    <row r="39" spans="1:9" ht="18.75" customHeight="1">
      <c r="A39" s="41">
        <v>36</v>
      </c>
      <c r="B39" s="41">
        <v>6</v>
      </c>
      <c r="C39" s="41" t="s">
        <v>287</v>
      </c>
      <c r="D39" s="41" t="s">
        <v>533</v>
      </c>
      <c r="E39" s="41">
        <v>1</v>
      </c>
      <c r="F39" s="41" t="s">
        <v>762</v>
      </c>
      <c r="G39" s="41">
        <v>3</v>
      </c>
      <c r="H39" s="397">
        <f>P13男団予①!B4</f>
        <v>4</v>
      </c>
      <c r="I39" s="564">
        <f>IF(H39=0,"",RANK(H4:H73,H4:H73,0))</f>
        <v>6</v>
      </c>
    </row>
    <row r="40" spans="1:9" ht="18.75" customHeight="1">
      <c r="A40" s="41">
        <v>37</v>
      </c>
      <c r="B40" s="42">
        <v>6</v>
      </c>
      <c r="C40" s="41"/>
      <c r="D40" s="41"/>
      <c r="E40" s="41">
        <v>2</v>
      </c>
      <c r="F40" s="41" t="s">
        <v>451</v>
      </c>
      <c r="G40" s="41">
        <v>2</v>
      </c>
      <c r="H40" s="397"/>
      <c r="I40" s="564"/>
    </row>
    <row r="41" spans="1:9" ht="18.75" customHeight="1">
      <c r="A41" s="41">
        <v>38</v>
      </c>
      <c r="B41" s="42">
        <v>6</v>
      </c>
      <c r="C41" s="41"/>
      <c r="D41" s="41"/>
      <c r="E41" s="41">
        <v>3</v>
      </c>
      <c r="F41" s="41" t="s">
        <v>452</v>
      </c>
      <c r="G41" s="41">
        <v>3</v>
      </c>
      <c r="H41" s="397"/>
      <c r="I41" s="564"/>
    </row>
    <row r="42" spans="1:9" ht="18.75" customHeight="1">
      <c r="A42" s="41">
        <v>39</v>
      </c>
      <c r="B42" s="42">
        <v>6</v>
      </c>
      <c r="C42" s="41"/>
      <c r="D42" s="41"/>
      <c r="E42" s="41">
        <v>4</v>
      </c>
      <c r="F42" s="41" t="s">
        <v>453</v>
      </c>
      <c r="G42" s="41">
        <v>3</v>
      </c>
      <c r="H42" s="397"/>
      <c r="I42" s="564"/>
    </row>
    <row r="43" spans="1:9" ht="18.75" customHeight="1">
      <c r="A43" s="41">
        <v>40</v>
      </c>
      <c r="B43" s="42">
        <v>6</v>
      </c>
      <c r="C43" s="41"/>
      <c r="D43" s="41"/>
      <c r="E43" s="41">
        <v>5</v>
      </c>
      <c r="F43" s="41"/>
      <c r="G43" s="41"/>
      <c r="H43" s="397"/>
      <c r="I43" s="564"/>
    </row>
    <row r="44" spans="1:9" ht="18.75" customHeight="1">
      <c r="A44" s="41">
        <v>41</v>
      </c>
      <c r="B44" s="42">
        <v>6</v>
      </c>
      <c r="C44" s="41"/>
      <c r="D44" s="41"/>
      <c r="E44" s="41">
        <v>6</v>
      </c>
      <c r="F44" s="41"/>
      <c r="G44" s="41"/>
      <c r="H44" s="397"/>
      <c r="I44" s="564"/>
    </row>
    <row r="45" spans="1:9" ht="18.75" customHeight="1">
      <c r="A45" s="41">
        <v>42</v>
      </c>
      <c r="B45" s="42">
        <v>6</v>
      </c>
      <c r="C45" s="41"/>
      <c r="D45" s="41"/>
      <c r="E45" s="41">
        <v>7</v>
      </c>
      <c r="F45" s="41"/>
      <c r="G45" s="41"/>
      <c r="H45" s="397"/>
      <c r="I45" s="564"/>
    </row>
    <row r="46" spans="1:9" ht="18.75" customHeight="1">
      <c r="A46" s="41">
        <v>43</v>
      </c>
      <c r="B46" s="41">
        <v>7</v>
      </c>
      <c r="C46" s="41" t="s">
        <v>289</v>
      </c>
      <c r="D46" s="41" t="s">
        <v>531</v>
      </c>
      <c r="E46" s="41">
        <v>1</v>
      </c>
      <c r="F46" s="41" t="s">
        <v>455</v>
      </c>
      <c r="G46" s="41">
        <v>3</v>
      </c>
      <c r="H46" s="397">
        <f>P14男団予②!AK4</f>
        <v>3</v>
      </c>
      <c r="I46" s="564">
        <f>IF(H46=0,"",RANK(H4:H73,H4:H73,0))</f>
        <v>7</v>
      </c>
    </row>
    <row r="47" spans="1:9" ht="18.75" customHeight="1">
      <c r="A47" s="41">
        <v>44</v>
      </c>
      <c r="B47" s="42">
        <v>7</v>
      </c>
      <c r="C47" s="41"/>
      <c r="D47" s="41"/>
      <c r="E47" s="41">
        <v>2</v>
      </c>
      <c r="F47" s="41" t="s">
        <v>456</v>
      </c>
      <c r="G47" s="41">
        <v>1</v>
      </c>
      <c r="H47" s="397"/>
      <c r="I47" s="564"/>
    </row>
    <row r="48" spans="1:9" ht="18.75" customHeight="1">
      <c r="A48" s="41">
        <v>45</v>
      </c>
      <c r="B48" s="42">
        <v>7</v>
      </c>
      <c r="C48" s="41"/>
      <c r="D48" s="41"/>
      <c r="E48" s="41">
        <v>3</v>
      </c>
      <c r="F48" s="41" t="s">
        <v>457</v>
      </c>
      <c r="G48" s="41">
        <v>3</v>
      </c>
      <c r="H48" s="397"/>
      <c r="I48" s="564"/>
    </row>
    <row r="49" spans="1:9" ht="18.75" customHeight="1">
      <c r="A49" s="41">
        <v>46</v>
      </c>
      <c r="B49" s="42">
        <v>7</v>
      </c>
      <c r="C49" s="41"/>
      <c r="D49" s="41"/>
      <c r="E49" s="41">
        <v>4</v>
      </c>
      <c r="F49" s="41" t="s">
        <v>458</v>
      </c>
      <c r="G49" s="41">
        <v>1</v>
      </c>
      <c r="H49" s="397"/>
      <c r="I49" s="564"/>
    </row>
    <row r="50" spans="1:9" ht="18.75" customHeight="1">
      <c r="A50" s="41">
        <v>47</v>
      </c>
      <c r="B50" s="42">
        <v>7</v>
      </c>
      <c r="C50" s="41"/>
      <c r="D50" s="41"/>
      <c r="E50" s="41">
        <v>5</v>
      </c>
      <c r="F50" s="41" t="s">
        <v>459</v>
      </c>
      <c r="G50" s="41">
        <v>3</v>
      </c>
      <c r="H50" s="397"/>
      <c r="I50" s="564"/>
    </row>
    <row r="51" spans="1:9" ht="18.75" customHeight="1">
      <c r="A51" s="41">
        <v>48</v>
      </c>
      <c r="B51" s="42">
        <v>7</v>
      </c>
      <c r="C51" s="41"/>
      <c r="D51" s="41"/>
      <c r="E51" s="41">
        <v>6</v>
      </c>
      <c r="F51" s="41"/>
      <c r="G51" s="41"/>
      <c r="H51" s="397"/>
      <c r="I51" s="564"/>
    </row>
    <row r="52" spans="1:9" ht="18.75" customHeight="1">
      <c r="A52" s="41">
        <v>49</v>
      </c>
      <c r="B52" s="42">
        <v>7</v>
      </c>
      <c r="C52" s="41"/>
      <c r="D52" s="41"/>
      <c r="E52" s="41">
        <v>7</v>
      </c>
      <c r="F52" s="41"/>
      <c r="G52" s="41"/>
      <c r="H52" s="397"/>
      <c r="I52" s="564"/>
    </row>
    <row r="53" spans="1:9" ht="18.75" customHeight="1">
      <c r="A53" s="41">
        <v>50</v>
      </c>
      <c r="B53" s="41">
        <v>8</v>
      </c>
      <c r="C53" s="41" t="s">
        <v>285</v>
      </c>
      <c r="D53" s="41" t="s">
        <v>529</v>
      </c>
      <c r="E53" s="41">
        <v>1</v>
      </c>
      <c r="F53" s="41" t="s">
        <v>443</v>
      </c>
      <c r="G53" s="41">
        <v>3</v>
      </c>
      <c r="H53" s="397">
        <f>P14男団予②!AD4</f>
        <v>2</v>
      </c>
      <c r="I53" s="564">
        <f>IF(H53=0,"",RANK(H4:H73,H4:H73,0))</f>
        <v>8</v>
      </c>
    </row>
    <row r="54" spans="1:9" ht="18.75" customHeight="1">
      <c r="A54" s="41">
        <v>51</v>
      </c>
      <c r="B54" s="42">
        <v>8</v>
      </c>
      <c r="C54" s="41"/>
      <c r="D54" s="41"/>
      <c r="E54" s="41">
        <v>2</v>
      </c>
      <c r="F54" s="41" t="s">
        <v>444</v>
      </c>
      <c r="G54" s="41">
        <v>3</v>
      </c>
      <c r="H54" s="397"/>
      <c r="I54" s="564"/>
    </row>
    <row r="55" spans="1:9" ht="18.75" customHeight="1">
      <c r="A55" s="41">
        <v>52</v>
      </c>
      <c r="B55" s="42">
        <v>8</v>
      </c>
      <c r="C55" s="41"/>
      <c r="D55" s="41"/>
      <c r="E55" s="41">
        <v>3</v>
      </c>
      <c r="F55" s="41" t="s">
        <v>445</v>
      </c>
      <c r="G55" s="41">
        <v>3</v>
      </c>
      <c r="H55" s="397"/>
      <c r="I55" s="564"/>
    </row>
    <row r="56" spans="1:9" ht="18.75" customHeight="1">
      <c r="A56" s="41">
        <v>53</v>
      </c>
      <c r="B56" s="42">
        <v>8</v>
      </c>
      <c r="C56" s="41"/>
      <c r="D56" s="41"/>
      <c r="E56" s="41">
        <v>4</v>
      </c>
      <c r="F56" s="41" t="s">
        <v>446</v>
      </c>
      <c r="G56" s="41">
        <v>3</v>
      </c>
      <c r="H56" s="397"/>
      <c r="I56" s="564"/>
    </row>
    <row r="57" spans="1:9" ht="18.75" customHeight="1">
      <c r="A57" s="41">
        <v>54</v>
      </c>
      <c r="B57" s="42">
        <v>8</v>
      </c>
      <c r="C57" s="41"/>
      <c r="D57" s="41"/>
      <c r="E57" s="41">
        <v>5</v>
      </c>
      <c r="F57" s="41" t="s">
        <v>447</v>
      </c>
      <c r="G57" s="41">
        <v>3</v>
      </c>
      <c r="H57" s="397"/>
      <c r="I57" s="564"/>
    </row>
    <row r="58" spans="1:9" ht="18.75" customHeight="1">
      <c r="A58" s="41">
        <v>55</v>
      </c>
      <c r="B58" s="42">
        <v>8</v>
      </c>
      <c r="C58" s="41"/>
      <c r="D58" s="41"/>
      <c r="E58" s="41">
        <v>6</v>
      </c>
      <c r="F58" s="41" t="s">
        <v>448</v>
      </c>
      <c r="G58" s="41">
        <v>2</v>
      </c>
      <c r="H58" s="397"/>
      <c r="I58" s="564"/>
    </row>
    <row r="59" spans="1:9" ht="18.75" customHeight="1">
      <c r="A59" s="41">
        <v>56</v>
      </c>
      <c r="B59" s="42">
        <v>8</v>
      </c>
      <c r="C59" s="41"/>
      <c r="D59" s="41"/>
      <c r="E59" s="41">
        <v>7</v>
      </c>
      <c r="F59" s="41" t="s">
        <v>449</v>
      </c>
      <c r="G59" s="41">
        <v>2</v>
      </c>
      <c r="H59" s="397"/>
      <c r="I59" s="564"/>
    </row>
    <row r="60" spans="1:9" ht="18.75" customHeight="1">
      <c r="A60" s="41">
        <v>57</v>
      </c>
      <c r="B60" s="41">
        <v>9</v>
      </c>
      <c r="C60" s="41" t="s">
        <v>284</v>
      </c>
      <c r="D60" s="41" t="s">
        <v>534</v>
      </c>
      <c r="E60" s="41">
        <v>1</v>
      </c>
      <c r="F60" s="41" t="s">
        <v>462</v>
      </c>
      <c r="G60" s="41">
        <v>3</v>
      </c>
      <c r="H60" s="397">
        <f>P14男団予②!W4</f>
        <v>1</v>
      </c>
      <c r="I60" s="564">
        <f>IF(H60=0,"",RANK(H4:H73,H4:H73,0))</f>
        <v>9</v>
      </c>
    </row>
    <row r="61" spans="1:9" ht="18.75" customHeight="1">
      <c r="A61" s="41">
        <v>58</v>
      </c>
      <c r="B61" s="42">
        <v>9</v>
      </c>
      <c r="C61" s="41"/>
      <c r="D61" s="41"/>
      <c r="E61" s="41">
        <v>2</v>
      </c>
      <c r="F61" s="41" t="s">
        <v>465</v>
      </c>
      <c r="G61" s="41">
        <v>3</v>
      </c>
      <c r="H61" s="397"/>
      <c r="I61" s="564"/>
    </row>
    <row r="62" spans="1:9" ht="18.75" customHeight="1">
      <c r="A62" s="41">
        <v>59</v>
      </c>
      <c r="B62" s="42">
        <v>9</v>
      </c>
      <c r="C62" s="41"/>
      <c r="D62" s="41"/>
      <c r="E62" s="41">
        <v>3</v>
      </c>
      <c r="F62" s="41" t="s">
        <v>467</v>
      </c>
      <c r="G62" s="41">
        <v>2</v>
      </c>
      <c r="H62" s="397"/>
      <c r="I62" s="564"/>
    </row>
    <row r="63" spans="1:9" ht="18.75" customHeight="1">
      <c r="A63" s="41">
        <v>60</v>
      </c>
      <c r="B63" s="42">
        <v>9</v>
      </c>
      <c r="C63" s="41"/>
      <c r="D63" s="41"/>
      <c r="E63" s="41">
        <v>4</v>
      </c>
      <c r="F63" s="41" t="s">
        <v>466</v>
      </c>
      <c r="G63" s="41">
        <v>3</v>
      </c>
      <c r="H63" s="397"/>
      <c r="I63" s="564"/>
    </row>
    <row r="64" spans="1:9" ht="18.75" customHeight="1">
      <c r="A64" s="41">
        <v>61</v>
      </c>
      <c r="B64" s="42">
        <v>9</v>
      </c>
      <c r="C64" s="41"/>
      <c r="D64" s="41"/>
      <c r="E64" s="41">
        <v>5</v>
      </c>
      <c r="F64" s="41" t="s">
        <v>464</v>
      </c>
      <c r="G64" s="41">
        <v>3</v>
      </c>
      <c r="H64" s="397"/>
      <c r="I64" s="564"/>
    </row>
    <row r="65" spans="1:9" ht="18.75" customHeight="1">
      <c r="A65" s="41">
        <v>62</v>
      </c>
      <c r="B65" s="42">
        <v>9</v>
      </c>
      <c r="C65" s="41"/>
      <c r="D65" s="41"/>
      <c r="E65" s="41">
        <v>6</v>
      </c>
      <c r="F65" s="41" t="s">
        <v>463</v>
      </c>
      <c r="G65" s="41">
        <v>3</v>
      </c>
      <c r="H65" s="397"/>
      <c r="I65" s="564"/>
    </row>
    <row r="66" spans="1:9" ht="18.75" customHeight="1">
      <c r="A66" s="41">
        <v>63</v>
      </c>
      <c r="B66" s="42">
        <v>9</v>
      </c>
      <c r="C66" s="41"/>
      <c r="D66" s="41"/>
      <c r="E66" s="41">
        <v>7</v>
      </c>
      <c r="F66" s="41" t="s">
        <v>461</v>
      </c>
      <c r="G66" s="41">
        <v>3</v>
      </c>
      <c r="H66" s="397"/>
      <c r="I66" s="564"/>
    </row>
    <row r="67" spans="1:9" ht="18.75" customHeight="1">
      <c r="A67" s="41">
        <v>64</v>
      </c>
      <c r="B67" s="41"/>
      <c r="C67" s="41"/>
      <c r="D67" s="41"/>
      <c r="E67" s="41">
        <v>1</v>
      </c>
      <c r="F67" s="41"/>
      <c r="G67" s="41"/>
      <c r="H67" s="397"/>
      <c r="I67" s="564" t="str">
        <f>IF(H67=0,"",RANK(H4:H73,H4:H73,0))</f>
        <v/>
      </c>
    </row>
    <row r="68" spans="1:9" ht="18.75" customHeight="1">
      <c r="A68" s="41">
        <v>65</v>
      </c>
      <c r="B68" s="41"/>
      <c r="C68" s="41"/>
      <c r="D68" s="41"/>
      <c r="E68" s="41">
        <v>2</v>
      </c>
      <c r="F68" s="41"/>
      <c r="G68" s="41"/>
      <c r="H68" s="397"/>
      <c r="I68" s="564"/>
    </row>
    <row r="69" spans="1:9" ht="18.75" customHeight="1">
      <c r="A69" s="41">
        <v>66</v>
      </c>
      <c r="B69" s="41"/>
      <c r="C69" s="41"/>
      <c r="D69" s="41"/>
      <c r="E69" s="41">
        <v>3</v>
      </c>
      <c r="F69" s="41"/>
      <c r="G69" s="41"/>
      <c r="H69" s="397"/>
      <c r="I69" s="564"/>
    </row>
    <row r="70" spans="1:9" ht="18.75" customHeight="1">
      <c r="A70" s="41">
        <v>67</v>
      </c>
      <c r="B70" s="41"/>
      <c r="C70" s="41"/>
      <c r="D70" s="41"/>
      <c r="E70" s="41">
        <v>4</v>
      </c>
      <c r="F70" s="41"/>
      <c r="G70" s="41"/>
      <c r="H70" s="397"/>
      <c r="I70" s="564"/>
    </row>
    <row r="71" spans="1:9" ht="18.75" customHeight="1">
      <c r="A71" s="41">
        <v>68</v>
      </c>
      <c r="B71" s="41"/>
      <c r="C71" s="41"/>
      <c r="D71" s="41"/>
      <c r="E71" s="41">
        <v>5</v>
      </c>
      <c r="F71" s="41"/>
      <c r="G71" s="41"/>
      <c r="H71" s="397"/>
      <c r="I71" s="564"/>
    </row>
    <row r="72" spans="1:9" ht="18.75" customHeight="1">
      <c r="A72" s="41">
        <v>69</v>
      </c>
      <c r="B72" s="41"/>
      <c r="C72" s="41"/>
      <c r="D72" s="41"/>
      <c r="E72" s="41">
        <v>6</v>
      </c>
      <c r="F72" s="41"/>
      <c r="G72" s="41"/>
      <c r="H72" s="397"/>
      <c r="I72" s="564"/>
    </row>
    <row r="73" spans="1:9" ht="18.75" customHeight="1">
      <c r="A73" s="41">
        <v>70</v>
      </c>
      <c r="B73" s="41"/>
      <c r="C73" s="41"/>
      <c r="D73" s="41"/>
      <c r="E73" s="41">
        <v>7</v>
      </c>
      <c r="F73" s="41"/>
      <c r="G73" s="41"/>
      <c r="H73" s="397"/>
      <c r="I73" s="564"/>
    </row>
  </sheetData>
  <sortState ref="B4:G66">
    <sortCondition ref="B4:B66"/>
  </sortState>
  <mergeCells count="10">
    <mergeCell ref="H46:H52"/>
    <mergeCell ref="H53:H59"/>
    <mergeCell ref="H60:H66"/>
    <mergeCell ref="H67:H73"/>
    <mergeCell ref="H25:H31"/>
    <mergeCell ref="H32:H38"/>
    <mergeCell ref="H39:H45"/>
    <mergeCell ref="H4:H10"/>
    <mergeCell ref="H11:H17"/>
    <mergeCell ref="H18:H24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72"/>
  <sheetViews>
    <sheetView topLeftCell="A46" workbookViewId="0">
      <selection activeCell="H3" sqref="H3:I52"/>
    </sheetView>
  </sheetViews>
  <sheetFormatPr defaultRowHeight="12.75"/>
  <cols>
    <col min="1" max="1" width="6.42578125" customWidth="1"/>
    <col min="2" max="2" width="9.28515625" customWidth="1"/>
    <col min="3" max="3" width="14.28515625" customWidth="1"/>
    <col min="4" max="4" width="16.42578125" customWidth="1"/>
    <col min="5" max="5" width="6.42578125" customWidth="1"/>
    <col min="6" max="6" width="16.42578125" customWidth="1"/>
    <col min="7" max="7" width="6.42578125" customWidth="1"/>
  </cols>
  <sheetData>
    <row r="1" spans="1:9">
      <c r="A1" t="s">
        <v>537</v>
      </c>
    </row>
    <row r="3" spans="1:9">
      <c r="A3" s="41"/>
      <c r="B3" s="41" t="s">
        <v>525</v>
      </c>
      <c r="C3" s="41" t="s">
        <v>3</v>
      </c>
      <c r="D3" s="41" t="s">
        <v>9</v>
      </c>
      <c r="E3" s="41" t="s">
        <v>522</v>
      </c>
      <c r="F3" s="41" t="s">
        <v>523</v>
      </c>
      <c r="G3" s="41" t="s">
        <v>524</v>
      </c>
      <c r="H3" s="396" t="s">
        <v>772</v>
      </c>
      <c r="I3" s="396" t="s">
        <v>773</v>
      </c>
    </row>
    <row r="4" spans="1:9" ht="18.75" customHeight="1">
      <c r="A4" s="41">
        <v>1</v>
      </c>
      <c r="B4" s="41">
        <v>1</v>
      </c>
      <c r="C4" s="41" t="s">
        <v>285</v>
      </c>
      <c r="D4" s="41" t="s">
        <v>529</v>
      </c>
      <c r="E4" s="41">
        <v>1</v>
      </c>
      <c r="F4" s="41" t="s">
        <v>498</v>
      </c>
      <c r="G4" s="41">
        <v>3</v>
      </c>
      <c r="H4" s="397">
        <f>IF(P11女団予①!AK4="",0,P11女団予①!AK4)</f>
        <v>0</v>
      </c>
      <c r="I4" s="397" t="str">
        <f>IF(H4=0,"",RANK(H4:H52,H4:H52,0))</f>
        <v/>
      </c>
    </row>
    <row r="5" spans="1:9" ht="18.75" customHeight="1">
      <c r="A5" s="41">
        <v>2</v>
      </c>
      <c r="B5" s="42">
        <v>1</v>
      </c>
      <c r="C5" s="41" t="s">
        <v>285</v>
      </c>
      <c r="D5" s="41"/>
      <c r="E5" s="41">
        <v>2</v>
      </c>
      <c r="F5" s="41" t="s">
        <v>499</v>
      </c>
      <c r="G5" s="41">
        <v>3</v>
      </c>
      <c r="H5" s="397"/>
      <c r="I5" s="397"/>
    </row>
    <row r="6" spans="1:9" ht="18.75" customHeight="1">
      <c r="A6" s="41">
        <v>3</v>
      </c>
      <c r="B6" s="42">
        <v>1</v>
      </c>
      <c r="C6" s="41" t="s">
        <v>285</v>
      </c>
      <c r="D6" s="41"/>
      <c r="E6" s="41">
        <v>3</v>
      </c>
      <c r="F6" s="41" t="s">
        <v>500</v>
      </c>
      <c r="G6" s="41">
        <v>3</v>
      </c>
      <c r="H6" s="397"/>
      <c r="I6" s="397"/>
    </row>
    <row r="7" spans="1:9" ht="18.75" customHeight="1">
      <c r="A7" s="41">
        <v>4</v>
      </c>
      <c r="B7" s="42">
        <v>1</v>
      </c>
      <c r="C7" s="41" t="s">
        <v>285</v>
      </c>
      <c r="D7" s="41"/>
      <c r="E7" s="41">
        <v>4</v>
      </c>
      <c r="F7" s="41" t="s">
        <v>502</v>
      </c>
      <c r="G7" s="41">
        <v>3</v>
      </c>
      <c r="H7" s="397"/>
      <c r="I7" s="397"/>
    </row>
    <row r="8" spans="1:9" ht="18.75" customHeight="1">
      <c r="A8" s="41">
        <v>5</v>
      </c>
      <c r="B8" s="42">
        <v>1</v>
      </c>
      <c r="C8" s="41" t="s">
        <v>285</v>
      </c>
      <c r="D8" s="41"/>
      <c r="E8" s="41">
        <v>5</v>
      </c>
      <c r="F8" s="41" t="s">
        <v>503</v>
      </c>
      <c r="G8" s="41">
        <v>3</v>
      </c>
      <c r="H8" s="397"/>
      <c r="I8" s="397"/>
    </row>
    <row r="9" spans="1:9" ht="18.75" customHeight="1">
      <c r="A9" s="41">
        <v>6</v>
      </c>
      <c r="B9" s="42">
        <v>1</v>
      </c>
      <c r="C9" s="41" t="s">
        <v>285</v>
      </c>
      <c r="D9" s="41"/>
      <c r="E9" s="41">
        <v>6</v>
      </c>
      <c r="F9" s="41" t="s">
        <v>504</v>
      </c>
      <c r="G9" s="41">
        <v>2</v>
      </c>
      <c r="H9" s="397"/>
      <c r="I9" s="397"/>
    </row>
    <row r="10" spans="1:9" ht="18.75" customHeight="1">
      <c r="A10" s="41">
        <v>7</v>
      </c>
      <c r="B10" s="42">
        <v>1</v>
      </c>
      <c r="C10" s="41" t="s">
        <v>285</v>
      </c>
      <c r="D10" s="41"/>
      <c r="E10" s="41">
        <v>7</v>
      </c>
      <c r="F10" s="41" t="s">
        <v>505</v>
      </c>
      <c r="G10" s="41">
        <v>2</v>
      </c>
      <c r="H10" s="397"/>
      <c r="I10" s="397"/>
    </row>
    <row r="11" spans="1:9" ht="18.75" customHeight="1">
      <c r="A11" s="41">
        <v>8</v>
      </c>
      <c r="B11" s="41">
        <v>2</v>
      </c>
      <c r="C11" s="41" t="s">
        <v>290</v>
      </c>
      <c r="D11" s="41" t="s">
        <v>526</v>
      </c>
      <c r="E11" s="41">
        <v>1</v>
      </c>
      <c r="F11" s="41" t="s">
        <v>482</v>
      </c>
      <c r="G11" s="41">
        <v>3</v>
      </c>
      <c r="H11" s="397">
        <f>IF(P11女団予①!AD4="",0,P11女団予①!AD4)</f>
        <v>0</v>
      </c>
      <c r="I11" s="397" t="str">
        <f>IF(H11=0,"",RANK(H4:H52,H4:H52,0))</f>
        <v/>
      </c>
    </row>
    <row r="12" spans="1:9" ht="18.75" customHeight="1">
      <c r="A12" s="41">
        <v>9</v>
      </c>
      <c r="B12" s="42">
        <v>2</v>
      </c>
      <c r="C12" s="41" t="s">
        <v>290</v>
      </c>
      <c r="D12" s="41"/>
      <c r="E12" s="41">
        <v>2</v>
      </c>
      <c r="F12" s="41" t="s">
        <v>483</v>
      </c>
      <c r="G12" s="41">
        <v>2</v>
      </c>
      <c r="H12" s="397"/>
      <c r="I12" s="397"/>
    </row>
    <row r="13" spans="1:9" ht="18.75" customHeight="1">
      <c r="A13" s="41">
        <v>10</v>
      </c>
      <c r="B13" s="42">
        <v>2</v>
      </c>
      <c r="C13" s="41" t="s">
        <v>290</v>
      </c>
      <c r="D13" s="41"/>
      <c r="E13" s="41">
        <v>3</v>
      </c>
      <c r="F13" s="41" t="s">
        <v>484</v>
      </c>
      <c r="G13" s="41">
        <v>2</v>
      </c>
      <c r="H13" s="397"/>
      <c r="I13" s="397"/>
    </row>
    <row r="14" spans="1:9" ht="18.75" customHeight="1">
      <c r="A14" s="41">
        <v>11</v>
      </c>
      <c r="B14" s="42">
        <v>2</v>
      </c>
      <c r="C14" s="41"/>
      <c r="D14" s="41"/>
      <c r="E14" s="41">
        <v>4</v>
      </c>
      <c r="F14" s="41"/>
      <c r="G14" s="41"/>
      <c r="H14" s="397"/>
      <c r="I14" s="397"/>
    </row>
    <row r="15" spans="1:9" ht="18.75" customHeight="1">
      <c r="A15" s="41">
        <v>12</v>
      </c>
      <c r="B15" s="42">
        <v>2</v>
      </c>
      <c r="C15" s="41"/>
      <c r="D15" s="41"/>
      <c r="E15" s="41">
        <v>5</v>
      </c>
      <c r="F15" s="41"/>
      <c r="G15" s="41"/>
      <c r="H15" s="397"/>
      <c r="I15" s="397"/>
    </row>
    <row r="16" spans="1:9" ht="18.75" customHeight="1">
      <c r="A16" s="41">
        <v>13</v>
      </c>
      <c r="B16" s="42">
        <v>2</v>
      </c>
      <c r="C16" s="41"/>
      <c r="D16" s="41"/>
      <c r="E16" s="41">
        <v>6</v>
      </c>
      <c r="F16" s="41"/>
      <c r="G16" s="41"/>
      <c r="H16" s="397"/>
      <c r="I16" s="397"/>
    </row>
    <row r="17" spans="1:9" ht="18.75" customHeight="1">
      <c r="A17" s="41">
        <v>14</v>
      </c>
      <c r="B17" s="42">
        <v>2</v>
      </c>
      <c r="C17" s="41"/>
      <c r="D17" s="41"/>
      <c r="E17" s="41">
        <v>7</v>
      </c>
      <c r="F17" s="41"/>
      <c r="G17" s="41"/>
      <c r="H17" s="397"/>
      <c r="I17" s="397"/>
    </row>
    <row r="18" spans="1:9" ht="18.75" customHeight="1">
      <c r="A18" s="41">
        <v>15</v>
      </c>
      <c r="B18" s="41">
        <v>3</v>
      </c>
      <c r="C18" s="41" t="s">
        <v>332</v>
      </c>
      <c r="D18" s="41" t="s">
        <v>528</v>
      </c>
      <c r="E18" s="41">
        <v>1</v>
      </c>
      <c r="F18" s="41" t="s">
        <v>492</v>
      </c>
      <c r="G18" s="41">
        <v>3</v>
      </c>
      <c r="H18" s="397">
        <f>IF(P11女団予①!W4="",0,P11女団予①!W4)</f>
        <v>0</v>
      </c>
      <c r="I18" s="397" t="str">
        <f>IF(H18=0,"",RANK(H4:H52,H4:H52,0))</f>
        <v/>
      </c>
    </row>
    <row r="19" spans="1:9" ht="18.75" customHeight="1">
      <c r="A19" s="41">
        <v>16</v>
      </c>
      <c r="B19" s="42">
        <v>3</v>
      </c>
      <c r="C19" s="41" t="s">
        <v>332</v>
      </c>
      <c r="D19" s="41"/>
      <c r="E19" s="41">
        <v>2</v>
      </c>
      <c r="F19" s="41" t="s">
        <v>494</v>
      </c>
      <c r="G19" s="41">
        <v>1</v>
      </c>
      <c r="H19" s="397"/>
      <c r="I19" s="397"/>
    </row>
    <row r="20" spans="1:9" ht="18.75" customHeight="1">
      <c r="A20" s="41">
        <v>17</v>
      </c>
      <c r="B20" s="42">
        <v>3</v>
      </c>
      <c r="C20" s="41" t="s">
        <v>332</v>
      </c>
      <c r="D20" s="41"/>
      <c r="E20" s="41">
        <v>3</v>
      </c>
      <c r="F20" s="41" t="s">
        <v>493</v>
      </c>
      <c r="G20" s="41">
        <v>3</v>
      </c>
      <c r="H20" s="397"/>
      <c r="I20" s="397"/>
    </row>
    <row r="21" spans="1:9" ht="18.75" customHeight="1">
      <c r="A21" s="41">
        <v>18</v>
      </c>
      <c r="B21" s="42">
        <v>3</v>
      </c>
      <c r="C21" s="41" t="s">
        <v>332</v>
      </c>
      <c r="D21" s="41"/>
      <c r="E21" s="41">
        <v>4</v>
      </c>
      <c r="F21" s="41" t="s">
        <v>495</v>
      </c>
      <c r="G21" s="41">
        <v>1</v>
      </c>
      <c r="H21" s="397"/>
      <c r="I21" s="397"/>
    </row>
    <row r="22" spans="1:9" ht="18.75" customHeight="1">
      <c r="A22" s="41">
        <v>19</v>
      </c>
      <c r="B22" s="42">
        <v>3</v>
      </c>
      <c r="C22" s="41" t="s">
        <v>332</v>
      </c>
      <c r="D22" s="41"/>
      <c r="E22" s="41">
        <v>5</v>
      </c>
      <c r="F22" s="41" t="s">
        <v>496</v>
      </c>
      <c r="G22" s="41">
        <v>1</v>
      </c>
      <c r="H22" s="397"/>
      <c r="I22" s="397"/>
    </row>
    <row r="23" spans="1:9" ht="18.75" customHeight="1">
      <c r="A23" s="41">
        <v>20</v>
      </c>
      <c r="B23" s="42">
        <v>3</v>
      </c>
      <c r="C23" s="41" t="s">
        <v>332</v>
      </c>
      <c r="D23" s="41"/>
      <c r="E23" s="41">
        <v>6</v>
      </c>
      <c r="F23" s="41" t="s">
        <v>497</v>
      </c>
      <c r="G23" s="41">
        <v>1</v>
      </c>
      <c r="H23" s="397"/>
      <c r="I23" s="397"/>
    </row>
    <row r="24" spans="1:9" ht="18.75" customHeight="1">
      <c r="A24" s="41">
        <v>21</v>
      </c>
      <c r="B24" s="42">
        <v>3</v>
      </c>
      <c r="C24" s="41"/>
      <c r="D24" s="41"/>
      <c r="E24" s="41">
        <v>7</v>
      </c>
      <c r="F24" s="41"/>
      <c r="G24" s="41"/>
      <c r="H24" s="397"/>
      <c r="I24" s="397"/>
    </row>
    <row r="25" spans="1:9" ht="18.75" customHeight="1">
      <c r="A25" s="41">
        <v>22</v>
      </c>
      <c r="B25" s="41">
        <v>4</v>
      </c>
      <c r="C25" s="41" t="s">
        <v>288</v>
      </c>
      <c r="D25" s="41" t="s">
        <v>532</v>
      </c>
      <c r="E25" s="41">
        <v>1</v>
      </c>
      <c r="F25" s="41" t="s">
        <v>516</v>
      </c>
      <c r="G25" s="41">
        <v>2</v>
      </c>
      <c r="H25" s="397">
        <f>IF(P11女団予①!P4="",0,P11女団予①!P4)</f>
        <v>0</v>
      </c>
      <c r="I25" s="397" t="str">
        <f>IF(H25=0,"",RANK(H4:H52,H4:H52,0))</f>
        <v/>
      </c>
    </row>
    <row r="26" spans="1:9" ht="18.75" customHeight="1">
      <c r="A26" s="41">
        <v>23</v>
      </c>
      <c r="B26" s="42">
        <v>4</v>
      </c>
      <c r="C26" s="41" t="s">
        <v>288</v>
      </c>
      <c r="D26" s="41"/>
      <c r="E26" s="41">
        <v>2</v>
      </c>
      <c r="F26" s="41" t="s">
        <v>517</v>
      </c>
      <c r="G26" s="41">
        <v>2</v>
      </c>
      <c r="H26" s="397"/>
      <c r="I26" s="397"/>
    </row>
    <row r="27" spans="1:9" ht="18.75" customHeight="1">
      <c r="A27" s="41">
        <v>24</v>
      </c>
      <c r="B27" s="42">
        <v>4</v>
      </c>
      <c r="C27" s="41" t="s">
        <v>288</v>
      </c>
      <c r="D27" s="41"/>
      <c r="E27" s="41">
        <v>3</v>
      </c>
      <c r="F27" s="41" t="s">
        <v>518</v>
      </c>
      <c r="G27" s="41">
        <v>2</v>
      </c>
      <c r="H27" s="397"/>
      <c r="I27" s="397"/>
    </row>
    <row r="28" spans="1:9" ht="18.75" customHeight="1">
      <c r="A28" s="41">
        <v>25</v>
      </c>
      <c r="B28" s="42">
        <v>4</v>
      </c>
      <c r="C28" s="41" t="s">
        <v>288</v>
      </c>
      <c r="D28" s="41"/>
      <c r="E28" s="41">
        <v>4</v>
      </c>
      <c r="F28" s="41" t="s">
        <v>519</v>
      </c>
      <c r="G28" s="41">
        <v>2</v>
      </c>
      <c r="H28" s="397"/>
      <c r="I28" s="397"/>
    </row>
    <row r="29" spans="1:9" ht="18.75" customHeight="1">
      <c r="A29" s="41">
        <v>26</v>
      </c>
      <c r="B29" s="42">
        <v>4</v>
      </c>
      <c r="C29" s="41" t="s">
        <v>288</v>
      </c>
      <c r="D29" s="41"/>
      <c r="E29" s="41">
        <v>5</v>
      </c>
      <c r="F29" s="41" t="s">
        <v>520</v>
      </c>
      <c r="G29" s="41">
        <v>3</v>
      </c>
      <c r="H29" s="397"/>
      <c r="I29" s="397"/>
    </row>
    <row r="30" spans="1:9" ht="18.75" customHeight="1">
      <c r="A30" s="41">
        <v>27</v>
      </c>
      <c r="B30" s="42">
        <v>4</v>
      </c>
      <c r="C30" s="41" t="s">
        <v>288</v>
      </c>
      <c r="D30" s="41"/>
      <c r="E30" s="41">
        <v>6</v>
      </c>
      <c r="F30" s="41" t="s">
        <v>521</v>
      </c>
      <c r="G30" s="41">
        <v>3</v>
      </c>
      <c r="H30" s="397"/>
      <c r="I30" s="397"/>
    </row>
    <row r="31" spans="1:9" ht="18.75" customHeight="1">
      <c r="A31" s="41">
        <v>28</v>
      </c>
      <c r="B31" s="42">
        <v>4</v>
      </c>
      <c r="C31" s="41"/>
      <c r="D31" s="41"/>
      <c r="E31" s="41">
        <v>7</v>
      </c>
      <c r="F31" s="41"/>
      <c r="G31" s="41"/>
      <c r="H31" s="397"/>
      <c r="I31" s="397"/>
    </row>
    <row r="32" spans="1:9" ht="18.75" customHeight="1">
      <c r="A32" s="41">
        <v>29</v>
      </c>
      <c r="B32" s="41">
        <v>5</v>
      </c>
      <c r="C32" s="41" t="s">
        <v>289</v>
      </c>
      <c r="D32" s="41" t="s">
        <v>531</v>
      </c>
      <c r="E32" s="41">
        <v>1</v>
      </c>
      <c r="F32" s="41" t="s">
        <v>513</v>
      </c>
      <c r="G32" s="41">
        <v>3</v>
      </c>
      <c r="H32" s="397">
        <f>IF(P11女団予①!I4="",0,P11女団予①!I4)</f>
        <v>0</v>
      </c>
      <c r="I32" s="397" t="str">
        <f>IF(H32=0,"",RANK(H4:H52,H4:H52,0))</f>
        <v/>
      </c>
    </row>
    <row r="33" spans="1:9" ht="18.75" customHeight="1">
      <c r="A33" s="41">
        <v>30</v>
      </c>
      <c r="B33" s="42">
        <v>5</v>
      </c>
      <c r="C33" s="41" t="s">
        <v>289</v>
      </c>
      <c r="D33" s="41"/>
      <c r="E33" s="41">
        <v>2</v>
      </c>
      <c r="F33" s="41" t="s">
        <v>514</v>
      </c>
      <c r="G33" s="41">
        <v>1</v>
      </c>
      <c r="H33" s="397"/>
      <c r="I33" s="397"/>
    </row>
    <row r="34" spans="1:9" ht="18.75" customHeight="1">
      <c r="A34" s="41">
        <v>31</v>
      </c>
      <c r="B34" s="42">
        <v>5</v>
      </c>
      <c r="C34" s="41" t="s">
        <v>289</v>
      </c>
      <c r="D34" s="41"/>
      <c r="E34" s="41">
        <v>3</v>
      </c>
      <c r="F34" s="41" t="s">
        <v>515</v>
      </c>
      <c r="G34" s="41">
        <v>3</v>
      </c>
      <c r="H34" s="397"/>
      <c r="I34" s="397"/>
    </row>
    <row r="35" spans="1:9" ht="18.75" customHeight="1">
      <c r="A35" s="41">
        <v>32</v>
      </c>
      <c r="B35" s="42">
        <v>5</v>
      </c>
      <c r="C35" s="41"/>
      <c r="D35" s="41"/>
      <c r="E35" s="41">
        <v>4</v>
      </c>
      <c r="F35" s="41"/>
      <c r="G35" s="41"/>
      <c r="H35" s="397"/>
      <c r="I35" s="397"/>
    </row>
    <row r="36" spans="1:9" ht="18.75" customHeight="1">
      <c r="A36" s="41">
        <v>33</v>
      </c>
      <c r="B36" s="42">
        <v>5</v>
      </c>
      <c r="C36" s="41"/>
      <c r="D36" s="41"/>
      <c r="E36" s="41">
        <v>5</v>
      </c>
      <c r="F36" s="41"/>
      <c r="G36" s="41"/>
      <c r="H36" s="397"/>
      <c r="I36" s="397"/>
    </row>
    <row r="37" spans="1:9" ht="18.75" customHeight="1">
      <c r="A37" s="41">
        <v>34</v>
      </c>
      <c r="B37" s="42">
        <v>5</v>
      </c>
      <c r="C37" s="41"/>
      <c r="D37" s="41"/>
      <c r="E37" s="41">
        <v>6</v>
      </c>
      <c r="F37" s="41"/>
      <c r="G37" s="41"/>
      <c r="H37" s="397"/>
      <c r="I37" s="397"/>
    </row>
    <row r="38" spans="1:9" ht="18.75" customHeight="1">
      <c r="A38" s="41">
        <v>35</v>
      </c>
      <c r="B38" s="42">
        <v>5</v>
      </c>
      <c r="C38" s="41"/>
      <c r="D38" s="41"/>
      <c r="E38" s="41">
        <v>7</v>
      </c>
      <c r="F38" s="41"/>
      <c r="G38" s="41"/>
      <c r="H38" s="397"/>
      <c r="I38" s="397"/>
    </row>
    <row r="39" spans="1:9" ht="18.75" customHeight="1">
      <c r="A39" s="41">
        <v>36</v>
      </c>
      <c r="B39" s="41">
        <v>6</v>
      </c>
      <c r="C39" s="41" t="s">
        <v>287</v>
      </c>
      <c r="D39" s="41" t="s">
        <v>530</v>
      </c>
      <c r="E39" s="41">
        <v>1</v>
      </c>
      <c r="F39" s="41" t="s">
        <v>506</v>
      </c>
      <c r="G39" s="41">
        <v>3</v>
      </c>
      <c r="H39" s="397">
        <f>IF(P11女団予①!B4="",0,P11女団予①!B4)</f>
        <v>0</v>
      </c>
      <c r="I39" s="397" t="str">
        <f>IF(H39=0,"",RANK(H4:H52,H4:H52,0))</f>
        <v/>
      </c>
    </row>
    <row r="40" spans="1:9" ht="18.75" customHeight="1">
      <c r="A40" s="41">
        <v>37</v>
      </c>
      <c r="B40" s="42">
        <v>6</v>
      </c>
      <c r="C40" s="41" t="s">
        <v>287</v>
      </c>
      <c r="D40" s="41"/>
      <c r="E40" s="41">
        <v>2</v>
      </c>
      <c r="F40" s="41" t="s">
        <v>507</v>
      </c>
      <c r="G40" s="41">
        <v>3</v>
      </c>
      <c r="H40" s="397"/>
      <c r="I40" s="397"/>
    </row>
    <row r="41" spans="1:9" ht="18.75" customHeight="1">
      <c r="A41" s="41">
        <v>38</v>
      </c>
      <c r="B41" s="42">
        <v>6</v>
      </c>
      <c r="C41" s="41" t="s">
        <v>287</v>
      </c>
      <c r="D41" s="41"/>
      <c r="E41" s="41">
        <v>3</v>
      </c>
      <c r="F41" s="41" t="s">
        <v>508</v>
      </c>
      <c r="G41" s="41">
        <v>3</v>
      </c>
      <c r="H41" s="397"/>
      <c r="I41" s="397"/>
    </row>
    <row r="42" spans="1:9" ht="18.75" customHeight="1">
      <c r="A42" s="41">
        <v>39</v>
      </c>
      <c r="B42" s="42">
        <v>6</v>
      </c>
      <c r="C42" s="41" t="s">
        <v>287</v>
      </c>
      <c r="D42" s="41"/>
      <c r="E42" s="41">
        <v>4</v>
      </c>
      <c r="F42" s="41" t="s">
        <v>509</v>
      </c>
      <c r="G42" s="41">
        <v>3</v>
      </c>
      <c r="H42" s="397"/>
      <c r="I42" s="397"/>
    </row>
    <row r="43" spans="1:9" ht="18.75" customHeight="1">
      <c r="A43" s="41">
        <v>40</v>
      </c>
      <c r="B43" s="42">
        <v>6</v>
      </c>
      <c r="C43" s="41" t="s">
        <v>287</v>
      </c>
      <c r="D43" s="41"/>
      <c r="E43" s="41">
        <v>5</v>
      </c>
      <c r="F43" s="41" t="s">
        <v>510</v>
      </c>
      <c r="G43" s="41">
        <v>3</v>
      </c>
      <c r="H43" s="397"/>
      <c r="I43" s="397"/>
    </row>
    <row r="44" spans="1:9" ht="18.75" customHeight="1">
      <c r="A44" s="41">
        <v>41</v>
      </c>
      <c r="B44" s="42">
        <v>6</v>
      </c>
      <c r="C44" s="41" t="s">
        <v>287</v>
      </c>
      <c r="D44" s="41"/>
      <c r="E44" s="41">
        <v>6</v>
      </c>
      <c r="F44" s="41" t="s">
        <v>511</v>
      </c>
      <c r="G44" s="41">
        <v>3</v>
      </c>
      <c r="H44" s="397"/>
      <c r="I44" s="397"/>
    </row>
    <row r="45" spans="1:9" ht="18.75" customHeight="1">
      <c r="A45" s="41">
        <v>42</v>
      </c>
      <c r="B45" s="42">
        <v>6</v>
      </c>
      <c r="C45" s="41" t="s">
        <v>287</v>
      </c>
      <c r="D45" s="41"/>
      <c r="E45" s="41">
        <v>7</v>
      </c>
      <c r="F45" s="41" t="s">
        <v>512</v>
      </c>
      <c r="G45" s="41">
        <v>3</v>
      </c>
      <c r="H45" s="397"/>
      <c r="I45" s="397"/>
    </row>
    <row r="46" spans="1:9" ht="18.75" customHeight="1">
      <c r="A46" s="41">
        <v>43</v>
      </c>
      <c r="B46" s="41">
        <v>7</v>
      </c>
      <c r="C46" s="41" t="s">
        <v>286</v>
      </c>
      <c r="D46" s="41" t="s">
        <v>527</v>
      </c>
      <c r="E46" s="41">
        <v>1</v>
      </c>
      <c r="F46" s="41" t="s">
        <v>485</v>
      </c>
      <c r="G46" s="41">
        <v>3</v>
      </c>
      <c r="H46" s="397">
        <f>IF(P12女団予②!AK4="",0,P12女団予②!AK4)</f>
        <v>0</v>
      </c>
      <c r="I46" s="397" t="str">
        <f>IF(H46=0,"",RANK(H4:H52,H4:H52,0))</f>
        <v/>
      </c>
    </row>
    <row r="47" spans="1:9" ht="18.75" customHeight="1">
      <c r="A47" s="41">
        <v>44</v>
      </c>
      <c r="B47" s="42">
        <v>7</v>
      </c>
      <c r="C47" s="41" t="s">
        <v>286</v>
      </c>
      <c r="D47" s="41"/>
      <c r="E47" s="41">
        <v>2</v>
      </c>
      <c r="F47" s="41" t="s">
        <v>486</v>
      </c>
      <c r="G47" s="41">
        <v>2</v>
      </c>
      <c r="H47" s="397"/>
      <c r="I47" s="397"/>
    </row>
    <row r="48" spans="1:9" ht="18.75" customHeight="1">
      <c r="A48" s="41">
        <v>45</v>
      </c>
      <c r="B48" s="42">
        <v>7</v>
      </c>
      <c r="C48" s="41" t="s">
        <v>286</v>
      </c>
      <c r="D48" s="41"/>
      <c r="E48" s="41">
        <v>3</v>
      </c>
      <c r="F48" s="41" t="s">
        <v>487</v>
      </c>
      <c r="G48" s="41">
        <v>3</v>
      </c>
      <c r="H48" s="397"/>
      <c r="I48" s="397"/>
    </row>
    <row r="49" spans="1:9" ht="18.75" customHeight="1">
      <c r="A49" s="41">
        <v>46</v>
      </c>
      <c r="B49" s="42">
        <v>7</v>
      </c>
      <c r="C49" s="41" t="s">
        <v>286</v>
      </c>
      <c r="D49" s="41"/>
      <c r="E49" s="41">
        <v>4</v>
      </c>
      <c r="F49" s="41" t="s">
        <v>488</v>
      </c>
      <c r="G49" s="41">
        <v>2</v>
      </c>
      <c r="H49" s="397"/>
      <c r="I49" s="397"/>
    </row>
    <row r="50" spans="1:9" ht="18.75" customHeight="1">
      <c r="A50" s="41">
        <v>47</v>
      </c>
      <c r="B50" s="42">
        <v>7</v>
      </c>
      <c r="C50" s="41" t="s">
        <v>286</v>
      </c>
      <c r="D50" s="41"/>
      <c r="E50" s="41">
        <v>5</v>
      </c>
      <c r="F50" s="41" t="s">
        <v>489</v>
      </c>
      <c r="G50" s="41">
        <v>3</v>
      </c>
      <c r="H50" s="397"/>
      <c r="I50" s="397"/>
    </row>
    <row r="51" spans="1:9" ht="18.75" customHeight="1">
      <c r="A51" s="41">
        <v>48</v>
      </c>
      <c r="B51" s="42">
        <v>7</v>
      </c>
      <c r="C51" s="41" t="s">
        <v>286</v>
      </c>
      <c r="D51" s="41"/>
      <c r="E51" s="41">
        <v>6</v>
      </c>
      <c r="F51" s="41" t="s">
        <v>490</v>
      </c>
      <c r="G51" s="41">
        <v>2</v>
      </c>
      <c r="H51" s="397"/>
      <c r="I51" s="397"/>
    </row>
    <row r="52" spans="1:9" ht="18.75" customHeight="1">
      <c r="A52" s="41">
        <v>49</v>
      </c>
      <c r="B52" s="42">
        <v>7</v>
      </c>
      <c r="C52" s="41" t="s">
        <v>286</v>
      </c>
      <c r="D52" s="41"/>
      <c r="E52" s="41">
        <v>7</v>
      </c>
      <c r="F52" s="41" t="s">
        <v>491</v>
      </c>
      <c r="G52" s="41">
        <v>2</v>
      </c>
      <c r="H52" s="397"/>
      <c r="I52" s="397"/>
    </row>
    <row r="53" spans="1:9" ht="18.75" customHeight="1">
      <c r="A53" s="41">
        <v>50</v>
      </c>
      <c r="B53" s="41"/>
      <c r="C53" s="41"/>
      <c r="D53" s="41"/>
      <c r="E53" s="41"/>
      <c r="F53" s="41"/>
      <c r="G53" s="41"/>
      <c r="H53" s="395"/>
      <c r="I53" s="395"/>
    </row>
    <row r="54" spans="1:9" ht="18.75" customHeight="1">
      <c r="A54" s="41">
        <v>51</v>
      </c>
      <c r="B54" s="41"/>
      <c r="C54" s="41"/>
      <c r="D54" s="41"/>
      <c r="E54" s="41"/>
      <c r="F54" s="41"/>
      <c r="G54" s="41"/>
      <c r="H54" s="395"/>
      <c r="I54" s="395"/>
    </row>
    <row r="55" spans="1:9" ht="18.75" customHeight="1">
      <c r="A55" s="41">
        <v>52</v>
      </c>
      <c r="B55" s="41"/>
      <c r="C55" s="41"/>
      <c r="D55" s="41"/>
      <c r="E55" s="41"/>
      <c r="F55" s="41"/>
      <c r="G55" s="41"/>
      <c r="H55" s="395"/>
      <c r="I55" s="395"/>
    </row>
    <row r="56" spans="1:9" ht="18.75" customHeight="1">
      <c r="A56" s="41">
        <v>53</v>
      </c>
      <c r="B56" s="41"/>
      <c r="C56" s="41"/>
      <c r="D56" s="41"/>
      <c r="E56" s="41"/>
      <c r="F56" s="41"/>
      <c r="G56" s="41"/>
      <c r="H56" s="395"/>
      <c r="I56" s="395"/>
    </row>
    <row r="57" spans="1:9" ht="18.75" customHeight="1">
      <c r="A57" s="41">
        <v>54</v>
      </c>
      <c r="B57" s="41"/>
      <c r="C57" s="41"/>
      <c r="D57" s="41"/>
      <c r="E57" s="41"/>
      <c r="F57" s="41"/>
      <c r="G57" s="41"/>
      <c r="H57" s="395"/>
      <c r="I57" s="395"/>
    </row>
    <row r="58" spans="1:9" ht="18.75" customHeight="1">
      <c r="A58" s="41">
        <v>55</v>
      </c>
      <c r="B58" s="41"/>
      <c r="C58" s="41"/>
      <c r="D58" s="41"/>
      <c r="E58" s="41"/>
      <c r="F58" s="41"/>
      <c r="G58" s="41"/>
      <c r="H58" s="395"/>
      <c r="I58" s="395"/>
    </row>
    <row r="59" spans="1:9" ht="18.75" customHeight="1">
      <c r="A59" s="41">
        <v>56</v>
      </c>
      <c r="B59" s="41"/>
      <c r="C59" s="41"/>
      <c r="D59" s="41"/>
      <c r="E59" s="41"/>
      <c r="F59" s="41"/>
      <c r="G59" s="41"/>
      <c r="H59" s="395"/>
      <c r="I59" s="395"/>
    </row>
    <row r="60" spans="1:9" ht="18.75" customHeight="1">
      <c r="A60" s="41">
        <v>57</v>
      </c>
      <c r="B60" s="41"/>
      <c r="C60" s="41"/>
      <c r="D60" s="41"/>
      <c r="E60" s="41"/>
      <c r="F60" s="41"/>
      <c r="G60" s="41"/>
      <c r="H60" s="395"/>
      <c r="I60" s="395"/>
    </row>
    <row r="61" spans="1:9" ht="18.75" customHeight="1">
      <c r="A61" s="41">
        <v>58</v>
      </c>
      <c r="B61" s="41"/>
      <c r="C61" s="41"/>
      <c r="D61" s="41"/>
      <c r="E61" s="41"/>
      <c r="F61" s="41"/>
      <c r="G61" s="41"/>
      <c r="H61" s="395"/>
      <c r="I61" s="395"/>
    </row>
    <row r="62" spans="1:9" ht="18.75" customHeight="1">
      <c r="A62" s="41">
        <v>59</v>
      </c>
      <c r="B62" s="41"/>
      <c r="C62" s="41"/>
      <c r="D62" s="41"/>
      <c r="E62" s="41"/>
      <c r="F62" s="41"/>
      <c r="G62" s="41"/>
      <c r="H62" s="395"/>
      <c r="I62" s="395"/>
    </row>
    <row r="63" spans="1:9" ht="18.75" customHeight="1">
      <c r="A63" s="41">
        <v>60</v>
      </c>
      <c r="B63" s="41"/>
      <c r="C63" s="41"/>
      <c r="D63" s="41"/>
      <c r="E63" s="41"/>
      <c r="F63" s="41"/>
      <c r="G63" s="41"/>
      <c r="H63" s="395"/>
      <c r="I63" s="395"/>
    </row>
    <row r="64" spans="1:9" ht="18.75" customHeight="1">
      <c r="A64" s="41"/>
      <c r="B64" s="41"/>
      <c r="C64" s="41"/>
      <c r="D64" s="41"/>
      <c r="E64" s="41"/>
      <c r="F64" s="41"/>
      <c r="G64" s="41"/>
      <c r="H64" s="395"/>
      <c r="I64" s="395"/>
    </row>
    <row r="65" spans="1:9" ht="18.75" customHeight="1">
      <c r="A65" s="41"/>
      <c r="B65" s="41"/>
      <c r="C65" s="41"/>
      <c r="D65" s="41"/>
      <c r="E65" s="41"/>
      <c r="F65" s="41"/>
      <c r="G65" s="41"/>
      <c r="H65" s="395"/>
      <c r="I65" s="395"/>
    </row>
    <row r="66" spans="1:9" ht="18.75" customHeight="1">
      <c r="A66" s="41"/>
      <c r="B66" s="41"/>
      <c r="C66" s="41"/>
      <c r="D66" s="41"/>
      <c r="E66" s="41"/>
      <c r="F66" s="41"/>
      <c r="G66" s="41"/>
      <c r="H66" s="395"/>
      <c r="I66" s="395"/>
    </row>
    <row r="67" spans="1:9" ht="18.75" customHeight="1">
      <c r="A67" s="41"/>
      <c r="B67" s="41"/>
      <c r="C67" s="41"/>
      <c r="D67" s="41"/>
      <c r="E67" s="41"/>
      <c r="F67" s="41"/>
      <c r="G67" s="41"/>
      <c r="H67" s="395"/>
      <c r="I67" s="395"/>
    </row>
    <row r="68" spans="1:9" ht="18.75" customHeight="1">
      <c r="A68" s="41"/>
      <c r="B68" s="41"/>
      <c r="C68" s="41"/>
      <c r="D68" s="41"/>
      <c r="E68" s="41"/>
      <c r="F68" s="41"/>
      <c r="G68" s="41"/>
      <c r="H68" s="395"/>
      <c r="I68" s="395"/>
    </row>
    <row r="69" spans="1:9" ht="18.75" customHeight="1">
      <c r="A69" s="41"/>
      <c r="B69" s="41"/>
      <c r="C69" s="41"/>
      <c r="D69" s="41"/>
      <c r="E69" s="41"/>
      <c r="F69" s="41"/>
      <c r="G69" s="41"/>
      <c r="H69" s="395"/>
      <c r="I69" s="395"/>
    </row>
    <row r="70" spans="1:9" ht="18.75" customHeight="1">
      <c r="A70" s="41"/>
      <c r="B70" s="41"/>
      <c r="C70" s="41"/>
      <c r="D70" s="41"/>
      <c r="E70" s="41"/>
      <c r="F70" s="41"/>
      <c r="G70" s="41"/>
      <c r="H70" s="395"/>
      <c r="I70" s="395"/>
    </row>
    <row r="71" spans="1:9" ht="18.75" customHeight="1">
      <c r="A71" s="41"/>
      <c r="B71" s="41"/>
      <c r="C71" s="41"/>
      <c r="D71" s="41"/>
      <c r="E71" s="41"/>
      <c r="F71" s="41"/>
      <c r="G71" s="41"/>
      <c r="H71" s="395"/>
      <c r="I71" s="395"/>
    </row>
    <row r="72" spans="1:9" ht="18.75" customHeight="1">
      <c r="A72" s="41"/>
      <c r="B72" s="41"/>
      <c r="C72" s="41"/>
      <c r="D72" s="41"/>
      <c r="E72" s="41"/>
      <c r="F72" s="41"/>
      <c r="G72" s="41"/>
      <c r="H72" s="395"/>
      <c r="I72" s="395"/>
    </row>
  </sheetData>
  <sortState ref="B4:G52">
    <sortCondition ref="B4:B52"/>
  </sortState>
  <mergeCells count="14">
    <mergeCell ref="H4:H10"/>
    <mergeCell ref="I4:I10"/>
    <mergeCell ref="H11:H17"/>
    <mergeCell ref="I11:I17"/>
    <mergeCell ref="H18:H24"/>
    <mergeCell ref="I18:I24"/>
    <mergeCell ref="H25:H31"/>
    <mergeCell ref="H32:H38"/>
    <mergeCell ref="H39:H45"/>
    <mergeCell ref="H46:H52"/>
    <mergeCell ref="I25:I31"/>
    <mergeCell ref="I32:I38"/>
    <mergeCell ref="I39:I45"/>
    <mergeCell ref="I46:I52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showGridLines="0" view="pageBreakPreview" zoomScaleNormal="100" zoomScaleSheetLayoutView="100" workbookViewId="0">
      <selection activeCell="E4" sqref="E4"/>
    </sheetView>
  </sheetViews>
  <sheetFormatPr defaultRowHeight="13.5" customHeight="1"/>
  <cols>
    <col min="1" max="1" width="3.85546875" style="8" customWidth="1"/>
    <col min="2" max="2" width="5.85546875" style="9" customWidth="1"/>
    <col min="3" max="6" width="9.7109375" style="8" customWidth="1"/>
    <col min="7" max="9" width="7.7109375" style="8" customWidth="1"/>
    <col min="10" max="10" width="3" style="8" customWidth="1"/>
    <col min="11" max="11" width="5.85546875" style="9" customWidth="1"/>
    <col min="12" max="13" width="9.7109375" style="8" customWidth="1"/>
    <col min="14" max="14" width="3.140625" style="38" customWidth="1"/>
    <col min="15" max="15" width="5.85546875" style="8" customWidth="1"/>
    <col min="16" max="17" width="9.7109375" style="8" customWidth="1"/>
    <col min="18" max="16384" width="9.140625" style="8"/>
  </cols>
  <sheetData>
    <row r="1" spans="1:17" ht="17.25" customHeight="1">
      <c r="A1" s="18" t="s">
        <v>197</v>
      </c>
      <c r="B1" s="52"/>
      <c r="C1" s="53"/>
      <c r="D1" s="53"/>
      <c r="E1" s="53"/>
      <c r="F1" s="53"/>
      <c r="G1" s="53"/>
      <c r="H1" s="53"/>
      <c r="I1" s="53"/>
      <c r="J1" s="19"/>
      <c r="K1" s="52"/>
      <c r="L1" s="53"/>
      <c r="M1" s="53"/>
      <c r="N1" s="54"/>
      <c r="O1" s="55"/>
      <c r="P1" s="55"/>
      <c r="Q1" s="55"/>
    </row>
    <row r="2" spans="1:17" ht="16.5" customHeight="1" thickBot="1">
      <c r="A2" s="53"/>
      <c r="B2" s="52"/>
      <c r="C2" s="53"/>
      <c r="D2" s="53"/>
      <c r="E2" s="53"/>
      <c r="F2" s="53"/>
      <c r="G2" s="53"/>
      <c r="H2" s="53"/>
      <c r="I2" s="53"/>
      <c r="J2" s="56"/>
      <c r="K2" s="19" t="s">
        <v>198</v>
      </c>
      <c r="L2" s="53"/>
      <c r="M2" s="53"/>
      <c r="N2" s="54"/>
      <c r="O2" s="55"/>
      <c r="P2" s="55"/>
      <c r="Q2" s="55"/>
    </row>
    <row r="3" spans="1:17" s="7" customFormat="1" ht="24" customHeight="1">
      <c r="A3" s="56"/>
      <c r="B3" s="407" t="s">
        <v>221</v>
      </c>
      <c r="C3" s="412" t="s">
        <v>220</v>
      </c>
      <c r="D3" s="413"/>
      <c r="E3" s="409" t="s">
        <v>13</v>
      </c>
      <c r="F3" s="409"/>
      <c r="G3" s="409" t="s">
        <v>12</v>
      </c>
      <c r="H3" s="409"/>
      <c r="I3" s="410" t="s">
        <v>255</v>
      </c>
      <c r="J3" s="56"/>
      <c r="K3" s="404" t="s">
        <v>546</v>
      </c>
      <c r="L3" s="405"/>
      <c r="M3" s="406"/>
      <c r="N3" s="57"/>
      <c r="O3" s="404" t="s">
        <v>547</v>
      </c>
      <c r="P3" s="405"/>
      <c r="Q3" s="406"/>
    </row>
    <row r="4" spans="1:17" s="7" customFormat="1" ht="24" customHeight="1" thickBot="1">
      <c r="A4" s="56"/>
      <c r="B4" s="408"/>
      <c r="C4" s="414"/>
      <c r="D4" s="415"/>
      <c r="E4" s="58" t="s">
        <v>14</v>
      </c>
      <c r="F4" s="58" t="s">
        <v>15</v>
      </c>
      <c r="G4" s="58" t="s">
        <v>14</v>
      </c>
      <c r="H4" s="58" t="s">
        <v>15</v>
      </c>
      <c r="I4" s="411"/>
      <c r="J4" s="57"/>
      <c r="K4" s="59" t="s">
        <v>16</v>
      </c>
      <c r="L4" s="416" t="s">
        <v>220</v>
      </c>
      <c r="M4" s="417"/>
      <c r="N4" s="57"/>
      <c r="O4" s="59" t="s">
        <v>16</v>
      </c>
      <c r="P4" s="416" t="s">
        <v>220</v>
      </c>
      <c r="Q4" s="417"/>
    </row>
    <row r="5" spans="1:17" s="7" customFormat="1" ht="23.25" customHeight="1" thickTop="1">
      <c r="A5" s="56"/>
      <c r="B5" s="60">
        <v>1</v>
      </c>
      <c r="C5" s="61" t="s">
        <v>538</v>
      </c>
      <c r="D5" s="62"/>
      <c r="E5" s="63"/>
      <c r="F5" s="63">
        <v>1</v>
      </c>
      <c r="G5" s="63"/>
      <c r="H5" s="63">
        <v>1</v>
      </c>
      <c r="I5" s="64">
        <v>2</v>
      </c>
      <c r="J5" s="57">
        <v>4</v>
      </c>
      <c r="K5" s="60">
        <v>1</v>
      </c>
      <c r="L5" s="423" t="str">
        <f>IF('団体(女子)データ'!$C$4="","",'団体(女子)データ'!$C$4)</f>
        <v>帯広柏葉高校</v>
      </c>
      <c r="M5" s="424"/>
      <c r="N5" s="57">
        <v>6</v>
      </c>
      <c r="O5" s="65">
        <v>1</v>
      </c>
      <c r="P5" s="423" t="str">
        <f>IF('団体(男子)データ'!$C$4="","",'団体(男子)データ'!$C$4)</f>
        <v>帯広大谷高校</v>
      </c>
      <c r="Q5" s="424"/>
    </row>
    <row r="6" spans="1:17" s="7" customFormat="1" ht="23.25" customHeight="1">
      <c r="A6" s="56"/>
      <c r="B6" s="66">
        <v>2</v>
      </c>
      <c r="C6" s="61" t="s">
        <v>290</v>
      </c>
      <c r="D6" s="62"/>
      <c r="E6" s="67">
        <v>1</v>
      </c>
      <c r="F6" s="67">
        <v>3</v>
      </c>
      <c r="G6" s="67">
        <v>1</v>
      </c>
      <c r="H6" s="67">
        <v>5</v>
      </c>
      <c r="I6" s="68">
        <v>8</v>
      </c>
      <c r="J6" s="57">
        <v>1</v>
      </c>
      <c r="K6" s="66">
        <v>2</v>
      </c>
      <c r="L6" s="418" t="str">
        <f>IF('団体(女子)データ'!$C$11="","",'団体(女子)データ'!$C$11)</f>
        <v>帯広緑陽高校</v>
      </c>
      <c r="M6" s="419"/>
      <c r="N6" s="57">
        <v>7</v>
      </c>
      <c r="O6" s="69">
        <v>2</v>
      </c>
      <c r="P6" s="418" t="str">
        <f>IF('団体(男子)データ'!$C$11="","",'団体(男子)データ'!$C$11)</f>
        <v>池田高校</v>
      </c>
      <c r="Q6" s="419"/>
    </row>
    <row r="7" spans="1:17" s="7" customFormat="1" ht="23.25" customHeight="1">
      <c r="A7" s="56"/>
      <c r="B7" s="66">
        <v>3</v>
      </c>
      <c r="C7" s="61" t="s">
        <v>539</v>
      </c>
      <c r="D7" s="62"/>
      <c r="E7" s="67">
        <v>1</v>
      </c>
      <c r="F7" s="67">
        <v>11</v>
      </c>
      <c r="G7" s="67">
        <v>1</v>
      </c>
      <c r="H7" s="67">
        <v>8</v>
      </c>
      <c r="I7" s="68">
        <v>19</v>
      </c>
      <c r="J7" s="57">
        <v>5</v>
      </c>
      <c r="K7" s="66">
        <v>3</v>
      </c>
      <c r="L7" s="418" t="str">
        <f>IF('団体(女子)データ'!$C$18="","",'団体(女子)データ'!$C$18)</f>
        <v>池田高校</v>
      </c>
      <c r="M7" s="419"/>
      <c r="N7" s="57">
        <v>8</v>
      </c>
      <c r="O7" s="69">
        <v>3</v>
      </c>
      <c r="P7" s="418" t="str">
        <f>IF('団体(男子)データ'!$C$18="","",'団体(男子)データ'!$C$18)</f>
        <v>清水高校</v>
      </c>
      <c r="Q7" s="419"/>
    </row>
    <row r="8" spans="1:17" s="7" customFormat="1" ht="23.25" customHeight="1">
      <c r="A8" s="56"/>
      <c r="B8" s="66">
        <v>4</v>
      </c>
      <c r="C8" s="61" t="s">
        <v>332</v>
      </c>
      <c r="D8" s="62"/>
      <c r="E8" s="67">
        <v>1</v>
      </c>
      <c r="F8" s="67">
        <v>8</v>
      </c>
      <c r="G8" s="67">
        <v>1</v>
      </c>
      <c r="H8" s="67">
        <v>4</v>
      </c>
      <c r="I8" s="68">
        <v>12</v>
      </c>
      <c r="J8" s="57">
        <v>2</v>
      </c>
      <c r="K8" s="66">
        <v>4</v>
      </c>
      <c r="L8" s="418" t="str">
        <f>IF('団体(女子)データ'!$C$25="","",'団体(女子)データ'!$C$25)</f>
        <v>帯広大谷高校</v>
      </c>
      <c r="M8" s="419"/>
      <c r="N8" s="57">
        <v>5</v>
      </c>
      <c r="O8" s="69">
        <v>4</v>
      </c>
      <c r="P8" s="418" t="str">
        <f>IF('団体(男子)データ'!$C$25="","",'団体(男子)データ'!$C$25)</f>
        <v>帯広緑陽高校</v>
      </c>
      <c r="Q8" s="419"/>
    </row>
    <row r="9" spans="1:17" s="7" customFormat="1" ht="23.25" customHeight="1">
      <c r="A9" s="56"/>
      <c r="B9" s="66">
        <v>5</v>
      </c>
      <c r="C9" s="61" t="s">
        <v>540</v>
      </c>
      <c r="D9" s="62"/>
      <c r="E9" s="67">
        <v>1</v>
      </c>
      <c r="F9" s="67">
        <v>10</v>
      </c>
      <c r="G9" s="67">
        <v>1</v>
      </c>
      <c r="H9" s="67">
        <v>8</v>
      </c>
      <c r="I9" s="68">
        <v>18</v>
      </c>
      <c r="J9" s="57">
        <v>9</v>
      </c>
      <c r="K9" s="66">
        <v>5</v>
      </c>
      <c r="L9" s="418" t="str">
        <f>IF('団体(女子)データ'!$C$32="","",'団体(女子)データ'!$C$32)</f>
        <v>本別高校</v>
      </c>
      <c r="M9" s="419"/>
      <c r="N9" s="57">
        <v>1</v>
      </c>
      <c r="O9" s="69">
        <v>5</v>
      </c>
      <c r="P9" s="418" t="str">
        <f>IF('団体(男子)データ'!$C$32="","",'団体(男子)データ'!$C$32)</f>
        <v>足寄高校</v>
      </c>
      <c r="Q9" s="419"/>
    </row>
    <row r="10" spans="1:17" s="7" customFormat="1" ht="23.25" customHeight="1">
      <c r="A10" s="56"/>
      <c r="B10" s="66">
        <v>6</v>
      </c>
      <c r="C10" s="61" t="s">
        <v>541</v>
      </c>
      <c r="D10" s="62"/>
      <c r="E10" s="67">
        <v>1</v>
      </c>
      <c r="F10" s="67">
        <v>16</v>
      </c>
      <c r="G10" s="67">
        <v>1</v>
      </c>
      <c r="H10" s="67">
        <v>4</v>
      </c>
      <c r="I10" s="68">
        <v>20</v>
      </c>
      <c r="J10" s="57">
        <v>3</v>
      </c>
      <c r="K10" s="66">
        <v>6</v>
      </c>
      <c r="L10" s="418" t="str">
        <f>IF('団体(女子)データ'!$C$39="","",'団体(女子)データ'!$C$39)</f>
        <v>帯広南商業高校</v>
      </c>
      <c r="M10" s="419"/>
      <c r="N10" s="57">
        <v>9</v>
      </c>
      <c r="O10" s="69">
        <v>6</v>
      </c>
      <c r="P10" s="418" t="str">
        <f>IF('団体(男子)データ'!$C$39="","",'団体(男子)データ'!$C$39)</f>
        <v>帯広南商業高校</v>
      </c>
      <c r="Q10" s="419"/>
    </row>
    <row r="11" spans="1:17" s="7" customFormat="1" ht="23.25" customHeight="1" thickBot="1">
      <c r="A11" s="56"/>
      <c r="B11" s="66">
        <v>7</v>
      </c>
      <c r="C11" s="61" t="s">
        <v>542</v>
      </c>
      <c r="D11" s="62"/>
      <c r="E11" s="67">
        <v>1</v>
      </c>
      <c r="F11" s="67">
        <v>3</v>
      </c>
      <c r="G11" s="67">
        <v>1</v>
      </c>
      <c r="H11" s="67">
        <v>5</v>
      </c>
      <c r="I11" s="68">
        <v>8</v>
      </c>
      <c r="J11" s="57">
        <v>7</v>
      </c>
      <c r="K11" s="70">
        <v>7</v>
      </c>
      <c r="L11" s="399" t="str">
        <f>IF('団体(女子)データ'!$C$46="","",'団体(女子)データ'!$C$46)</f>
        <v>足寄高校</v>
      </c>
      <c r="M11" s="400"/>
      <c r="N11" s="57">
        <v>3</v>
      </c>
      <c r="O11" s="60">
        <v>7</v>
      </c>
      <c r="P11" s="418" t="str">
        <f>IF('団体(男子)データ'!$C$46="","",'団体(男子)データ'!$C$46)</f>
        <v>本別高校</v>
      </c>
      <c r="Q11" s="419"/>
    </row>
    <row r="12" spans="1:17" s="7" customFormat="1" ht="23.25" customHeight="1">
      <c r="A12" s="56"/>
      <c r="B12" s="66">
        <v>8</v>
      </c>
      <c r="C12" s="61" t="s">
        <v>543</v>
      </c>
      <c r="D12" s="62"/>
      <c r="E12" s="67"/>
      <c r="F12" s="67"/>
      <c r="G12" s="67">
        <v>1</v>
      </c>
      <c r="H12" s="67">
        <v>15</v>
      </c>
      <c r="I12" s="68">
        <v>15</v>
      </c>
      <c r="J12" s="57"/>
      <c r="K12" s="56"/>
      <c r="L12" s="56"/>
      <c r="M12" s="56"/>
      <c r="N12" s="57"/>
      <c r="O12" s="71">
        <v>8</v>
      </c>
      <c r="P12" s="418" t="str">
        <f>IF('団体(男子)データ'!$C$53="","",'団体(男子)データ'!$C$53)</f>
        <v>帯広柏葉高校</v>
      </c>
      <c r="Q12" s="419"/>
    </row>
    <row r="13" spans="1:17" s="7" customFormat="1" ht="23.25" customHeight="1" thickBot="1">
      <c r="A13" s="56"/>
      <c r="B13" s="66">
        <v>9</v>
      </c>
      <c r="C13" s="61" t="s">
        <v>544</v>
      </c>
      <c r="D13" s="62"/>
      <c r="E13" s="67"/>
      <c r="F13" s="67"/>
      <c r="G13" s="67">
        <v>1</v>
      </c>
      <c r="H13" s="67">
        <v>4</v>
      </c>
      <c r="I13" s="68">
        <v>4</v>
      </c>
      <c r="J13" s="57">
        <v>6</v>
      </c>
      <c r="K13" s="56"/>
      <c r="L13" s="55"/>
      <c r="M13" s="55"/>
      <c r="N13" s="57">
        <v>4</v>
      </c>
      <c r="O13" s="72">
        <v>9</v>
      </c>
      <c r="P13" s="399" t="str">
        <f>IF('団体(男子)データ'!$C$60="","",'団体(男子)データ'!$C$60)</f>
        <v>帯広工業高校</v>
      </c>
      <c r="Q13" s="400"/>
    </row>
    <row r="14" spans="1:17" s="7" customFormat="1" ht="23.25" customHeight="1" thickBot="1">
      <c r="A14" s="56"/>
      <c r="B14" s="66">
        <v>10</v>
      </c>
      <c r="C14" s="61" t="s">
        <v>545</v>
      </c>
      <c r="D14" s="73"/>
      <c r="E14" s="67">
        <v>1</v>
      </c>
      <c r="F14" s="67">
        <v>6</v>
      </c>
      <c r="G14" s="67">
        <v>1</v>
      </c>
      <c r="H14" s="67">
        <v>8</v>
      </c>
      <c r="I14" s="68">
        <v>14</v>
      </c>
      <c r="J14" s="57"/>
      <c r="K14" s="39" t="s">
        <v>292</v>
      </c>
      <c r="L14" s="74"/>
      <c r="M14" s="74"/>
      <c r="N14" s="54"/>
      <c r="O14" s="75"/>
      <c r="P14" s="425"/>
      <c r="Q14" s="425"/>
    </row>
    <row r="15" spans="1:17" s="7" customFormat="1" ht="23.25" customHeight="1" thickTop="1" thickBot="1">
      <c r="A15" s="56"/>
      <c r="B15" s="401" t="s">
        <v>217</v>
      </c>
      <c r="C15" s="402"/>
      <c r="D15" s="403"/>
      <c r="E15" s="76">
        <f>SUM(E5:E14)</f>
        <v>7</v>
      </c>
      <c r="F15" s="76">
        <f>SUM(F5:F14)</f>
        <v>58</v>
      </c>
      <c r="G15" s="76">
        <f>SUM(G5:G14)</f>
        <v>9</v>
      </c>
      <c r="H15" s="76">
        <f>SUM(H5:H14)</f>
        <v>62</v>
      </c>
      <c r="I15" s="77">
        <f>SUM(I5:I14)</f>
        <v>120</v>
      </c>
      <c r="J15" s="53"/>
      <c r="K15" s="420" t="s">
        <v>548</v>
      </c>
      <c r="L15" s="421"/>
      <c r="M15" s="422"/>
      <c r="N15" s="57"/>
      <c r="O15" s="420" t="s">
        <v>549</v>
      </c>
      <c r="P15" s="421"/>
      <c r="Q15" s="422"/>
    </row>
    <row r="16" spans="1:17" s="7" customFormat="1" ht="23.25" customHeight="1" thickBot="1">
      <c r="A16" s="56"/>
      <c r="B16" s="78"/>
      <c r="C16" s="79"/>
      <c r="D16" s="79"/>
      <c r="E16" s="79"/>
      <c r="F16" s="79"/>
      <c r="G16" s="79"/>
      <c r="H16" s="80"/>
      <c r="I16" s="79"/>
      <c r="J16" s="53"/>
      <c r="K16" s="81" t="s">
        <v>16</v>
      </c>
      <c r="L16" s="426" t="s">
        <v>220</v>
      </c>
      <c r="M16" s="427"/>
      <c r="N16" s="57"/>
      <c r="O16" s="81" t="s">
        <v>16</v>
      </c>
      <c r="P16" s="426" t="s">
        <v>220</v>
      </c>
      <c r="Q16" s="427"/>
    </row>
    <row r="17" spans="1:17" ht="23.25" customHeight="1" thickTop="1">
      <c r="A17" s="53"/>
      <c r="B17" s="52"/>
      <c r="C17" s="53"/>
      <c r="D17" s="53"/>
      <c r="E17" s="53"/>
      <c r="F17" s="53"/>
      <c r="G17" s="53"/>
      <c r="H17" s="53"/>
      <c r="I17" s="53"/>
      <c r="J17" s="82">
        <v>4</v>
      </c>
      <c r="K17" s="65">
        <v>1</v>
      </c>
      <c r="L17" s="423" t="s">
        <v>747</v>
      </c>
      <c r="M17" s="424"/>
      <c r="N17" s="57">
        <v>4</v>
      </c>
      <c r="O17" s="65">
        <v>1</v>
      </c>
      <c r="P17" s="423" t="s">
        <v>755</v>
      </c>
      <c r="Q17" s="424"/>
    </row>
    <row r="18" spans="1:17" ht="23.25" customHeight="1">
      <c r="A18" s="53"/>
      <c r="B18" s="52"/>
      <c r="C18" s="53"/>
      <c r="D18" s="53"/>
      <c r="E18" s="53"/>
      <c r="F18" s="53"/>
      <c r="G18" s="53"/>
      <c r="H18" s="53"/>
      <c r="I18" s="53"/>
      <c r="J18" s="82">
        <v>1</v>
      </c>
      <c r="K18" s="69">
        <v>2</v>
      </c>
      <c r="L18" s="418" t="s">
        <v>748</v>
      </c>
      <c r="M18" s="419"/>
      <c r="N18" s="57">
        <v>3</v>
      </c>
      <c r="O18" s="69">
        <v>2</v>
      </c>
      <c r="P18" s="418" t="s">
        <v>748</v>
      </c>
      <c r="Q18" s="419"/>
    </row>
    <row r="19" spans="1:17" ht="23.25" customHeight="1">
      <c r="A19" s="53"/>
      <c r="B19" s="52"/>
      <c r="C19" s="53"/>
      <c r="D19" s="53"/>
      <c r="E19" s="53"/>
      <c r="F19" s="53"/>
      <c r="G19" s="53"/>
      <c r="H19" s="53"/>
      <c r="I19" s="53"/>
      <c r="J19" s="82">
        <v>5</v>
      </c>
      <c r="K19" s="69">
        <v>3</v>
      </c>
      <c r="L19" s="418" t="s">
        <v>749</v>
      </c>
      <c r="M19" s="419"/>
      <c r="N19" s="57">
        <v>2</v>
      </c>
      <c r="O19" s="69">
        <v>3</v>
      </c>
      <c r="P19" s="418" t="s">
        <v>749</v>
      </c>
      <c r="Q19" s="419"/>
    </row>
    <row r="20" spans="1:17" ht="23.25" customHeight="1">
      <c r="A20" s="53"/>
      <c r="B20" s="52"/>
      <c r="C20" s="53"/>
      <c r="D20" s="53"/>
      <c r="E20" s="53"/>
      <c r="F20" s="53"/>
      <c r="G20" s="53"/>
      <c r="H20" s="53"/>
      <c r="I20" s="53"/>
      <c r="J20" s="82">
        <v>8</v>
      </c>
      <c r="K20" s="69">
        <v>4</v>
      </c>
      <c r="L20" s="418" t="s">
        <v>750</v>
      </c>
      <c r="M20" s="419"/>
      <c r="N20" s="57">
        <v>8</v>
      </c>
      <c r="O20" s="69">
        <v>4</v>
      </c>
      <c r="P20" s="418" t="s">
        <v>756</v>
      </c>
      <c r="Q20" s="419"/>
    </row>
    <row r="21" spans="1:17" ht="23.25" customHeight="1">
      <c r="A21" s="53"/>
      <c r="B21" s="52"/>
      <c r="C21" s="53"/>
      <c r="D21" s="53"/>
      <c r="E21" s="53"/>
      <c r="F21" s="53"/>
      <c r="G21" s="53"/>
      <c r="H21" s="53"/>
      <c r="I21" s="53"/>
      <c r="J21" s="82">
        <v>6</v>
      </c>
      <c r="K21" s="69">
        <v>5</v>
      </c>
      <c r="L21" s="418" t="s">
        <v>751</v>
      </c>
      <c r="M21" s="419"/>
      <c r="N21" s="57">
        <v>6</v>
      </c>
      <c r="O21" s="69">
        <v>5</v>
      </c>
      <c r="P21" s="418" t="s">
        <v>757</v>
      </c>
      <c r="Q21" s="419"/>
    </row>
    <row r="22" spans="1:17" ht="23.25" customHeight="1">
      <c r="A22" s="53"/>
      <c r="B22" s="52"/>
      <c r="C22" s="53"/>
      <c r="D22" s="53"/>
      <c r="E22" s="53"/>
      <c r="F22" s="53"/>
      <c r="G22" s="53"/>
      <c r="H22" s="53"/>
      <c r="I22" s="53"/>
      <c r="J22" s="82">
        <v>2</v>
      </c>
      <c r="K22" s="69">
        <v>6</v>
      </c>
      <c r="L22" s="418" t="s">
        <v>752</v>
      </c>
      <c r="M22" s="419"/>
      <c r="N22" s="57">
        <v>1</v>
      </c>
      <c r="O22" s="69">
        <v>6</v>
      </c>
      <c r="P22" s="418" t="s">
        <v>758</v>
      </c>
      <c r="Q22" s="419"/>
    </row>
    <row r="23" spans="1:17" ht="23.25" customHeight="1">
      <c r="A23" s="53"/>
      <c r="B23" s="52"/>
      <c r="C23" s="53"/>
      <c r="D23" s="53"/>
      <c r="E23" s="53"/>
      <c r="F23" s="53"/>
      <c r="G23" s="53"/>
      <c r="H23" s="53"/>
      <c r="I23" s="53"/>
      <c r="J23" s="82">
        <v>3</v>
      </c>
      <c r="K23" s="69">
        <v>7</v>
      </c>
      <c r="L23" s="418" t="s">
        <v>753</v>
      </c>
      <c r="M23" s="419"/>
      <c r="N23" s="57">
        <v>5</v>
      </c>
      <c r="O23" s="69">
        <v>7</v>
      </c>
      <c r="P23" s="418" t="s">
        <v>750</v>
      </c>
      <c r="Q23" s="419"/>
    </row>
    <row r="24" spans="1:17" ht="23.25" customHeight="1" thickBot="1">
      <c r="A24" s="53"/>
      <c r="B24" s="52"/>
      <c r="C24" s="53"/>
      <c r="D24" s="53"/>
      <c r="E24" s="53"/>
      <c r="F24" s="53"/>
      <c r="G24" s="53"/>
      <c r="H24" s="53"/>
      <c r="I24" s="53"/>
      <c r="J24" s="82">
        <v>9</v>
      </c>
      <c r="K24" s="83">
        <v>8</v>
      </c>
      <c r="L24" s="399" t="s">
        <v>754</v>
      </c>
      <c r="M24" s="400"/>
      <c r="N24" s="57">
        <v>9</v>
      </c>
      <c r="O24" s="69">
        <v>8</v>
      </c>
      <c r="P24" s="418" t="s">
        <v>759</v>
      </c>
      <c r="Q24" s="419"/>
    </row>
    <row r="25" spans="1:17" ht="23.25" customHeight="1">
      <c r="A25" s="53"/>
      <c r="B25" s="52"/>
      <c r="C25" s="53"/>
      <c r="D25" s="53"/>
      <c r="E25" s="53"/>
      <c r="F25" s="53"/>
      <c r="G25" s="53"/>
      <c r="H25" s="53"/>
      <c r="I25" s="53"/>
      <c r="J25" s="82">
        <v>7</v>
      </c>
      <c r="K25" s="75"/>
      <c r="L25" s="425"/>
      <c r="M25" s="425"/>
      <c r="N25" s="57">
        <v>7</v>
      </c>
      <c r="O25" s="84">
        <v>9</v>
      </c>
      <c r="P25" s="428" t="s">
        <v>760</v>
      </c>
      <c r="Q25" s="429"/>
    </row>
    <row r="26" spans="1:17" ht="24" customHeight="1" thickBot="1">
      <c r="A26" s="53"/>
      <c r="B26" s="52"/>
      <c r="C26" s="53"/>
      <c r="D26" s="53"/>
      <c r="E26" s="53"/>
      <c r="F26" s="53"/>
      <c r="G26" s="53"/>
      <c r="H26" s="53"/>
      <c r="I26" s="53"/>
      <c r="J26" s="53"/>
      <c r="K26" s="75"/>
      <c r="L26" s="398"/>
      <c r="M26" s="398"/>
      <c r="N26" s="85"/>
      <c r="O26" s="83">
        <v>10</v>
      </c>
      <c r="P26" s="399" t="s">
        <v>761</v>
      </c>
      <c r="Q26" s="400"/>
    </row>
  </sheetData>
  <mergeCells count="51">
    <mergeCell ref="P18:Q18"/>
    <mergeCell ref="P25:Q25"/>
    <mergeCell ref="L25:M25"/>
    <mergeCell ref="P24:Q24"/>
    <mergeCell ref="L24:M24"/>
    <mergeCell ref="O15:Q15"/>
    <mergeCell ref="P16:Q16"/>
    <mergeCell ref="L23:M23"/>
    <mergeCell ref="P23:Q23"/>
    <mergeCell ref="P19:Q19"/>
    <mergeCell ref="P20:Q20"/>
    <mergeCell ref="P21:Q21"/>
    <mergeCell ref="P22:Q22"/>
    <mergeCell ref="L16:M16"/>
    <mergeCell ref="L19:M19"/>
    <mergeCell ref="L22:M22"/>
    <mergeCell ref="L17:M17"/>
    <mergeCell ref="L18:M18"/>
    <mergeCell ref="L20:M20"/>
    <mergeCell ref="L21:M21"/>
    <mergeCell ref="P17:Q17"/>
    <mergeCell ref="P10:Q10"/>
    <mergeCell ref="P14:Q14"/>
    <mergeCell ref="L10:M10"/>
    <mergeCell ref="P11:Q11"/>
    <mergeCell ref="L11:M11"/>
    <mergeCell ref="P13:Q13"/>
    <mergeCell ref="P12:Q12"/>
    <mergeCell ref="L6:M6"/>
    <mergeCell ref="P6:Q6"/>
    <mergeCell ref="P7:Q7"/>
    <mergeCell ref="L9:M9"/>
    <mergeCell ref="P9:Q9"/>
    <mergeCell ref="L8:M8"/>
    <mergeCell ref="P8:Q8"/>
    <mergeCell ref="L26:M26"/>
    <mergeCell ref="P26:Q26"/>
    <mergeCell ref="B15:D15"/>
    <mergeCell ref="K3:M3"/>
    <mergeCell ref="B3:B4"/>
    <mergeCell ref="G3:H3"/>
    <mergeCell ref="E3:F3"/>
    <mergeCell ref="I3:I4"/>
    <mergeCell ref="C3:D4"/>
    <mergeCell ref="L4:M4"/>
    <mergeCell ref="L7:M7"/>
    <mergeCell ref="K15:M15"/>
    <mergeCell ref="P4:Q4"/>
    <mergeCell ref="O3:Q3"/>
    <mergeCell ref="L5:M5"/>
    <mergeCell ref="P5:Q5"/>
  </mergeCells>
  <phoneticPr fontId="1"/>
  <printOptions horizontalCentered="1" verticalCentered="1"/>
  <pageMargins left="0.59055118110236227" right="0.59055118110236227" top="0.78740157480314965" bottom="0.78740157480314965" header="0" footer="0.39370078740157483"/>
  <pageSetup paperSize="9" scale="87" orientation="landscape" horizontalDpi="4294967293" r:id="rId1"/>
  <headerFooter alignWithMargins="0">
    <oddFooter>&amp;C４</oddFooter>
  </headerFooter>
  <ignoredErrors>
    <ignoredError sqref="P1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zoomScaleNormal="100" zoomScaleSheetLayoutView="100" workbookViewId="0">
      <selection activeCell="G1" sqref="G1"/>
    </sheetView>
  </sheetViews>
  <sheetFormatPr defaultRowHeight="15" customHeight="1"/>
  <cols>
    <col min="1" max="1" width="8.5703125" style="14" customWidth="1"/>
    <col min="2" max="2" width="10.5703125" style="14" customWidth="1"/>
    <col min="3" max="3" width="4.140625" style="11" customWidth="1"/>
    <col min="4" max="4" width="12.7109375" style="14" customWidth="1"/>
    <col min="5" max="5" width="4" style="14" bestFit="1" customWidth="1"/>
    <col min="6" max="6" width="4.85546875" style="11" customWidth="1"/>
    <col min="7" max="7" width="3" style="35" customWidth="1"/>
    <col min="8" max="8" width="8.5703125" style="14" customWidth="1"/>
    <col min="9" max="9" width="10.5703125" style="14" customWidth="1"/>
    <col min="10" max="10" width="4.140625" style="11" customWidth="1"/>
    <col min="11" max="11" width="12.7109375" style="14" customWidth="1"/>
    <col min="12" max="12" width="4" style="14" bestFit="1" customWidth="1"/>
    <col min="13" max="13" width="4.85546875" style="11" customWidth="1"/>
    <col min="14" max="14" width="3" style="35" customWidth="1"/>
    <col min="15" max="15" width="8.5703125" style="14" customWidth="1"/>
    <col min="16" max="16" width="10.5703125" style="14" customWidth="1"/>
    <col min="17" max="17" width="4.140625" style="11" customWidth="1"/>
    <col min="18" max="18" width="12.7109375" style="14" customWidth="1"/>
    <col min="19" max="19" width="4" style="14" bestFit="1" customWidth="1"/>
    <col min="20" max="20" width="4.85546875" style="11" customWidth="1"/>
    <col min="21" max="21" width="3" style="35" customWidth="1"/>
    <col min="22" max="16384" width="9.140625" style="14"/>
  </cols>
  <sheetData>
    <row r="1" spans="1:21" s="12" customFormat="1" ht="17.25" customHeight="1">
      <c r="A1" s="18" t="s">
        <v>215</v>
      </c>
      <c r="C1" s="13"/>
      <c r="F1" s="13"/>
      <c r="G1" s="33"/>
      <c r="J1" s="13"/>
      <c r="M1" s="13"/>
      <c r="N1" s="33"/>
      <c r="Q1" s="13"/>
      <c r="T1" s="13"/>
      <c r="U1" s="33"/>
    </row>
    <row r="2" spans="1:21" ht="15.75" customHeight="1">
      <c r="A2" s="86"/>
      <c r="B2" s="13"/>
      <c r="C2" s="13"/>
      <c r="D2" s="13"/>
      <c r="E2" s="13"/>
      <c r="F2" s="13"/>
      <c r="G2" s="87"/>
      <c r="H2" s="12"/>
      <c r="I2" s="12"/>
      <c r="J2" s="13"/>
      <c r="K2" s="12"/>
      <c r="L2" s="12"/>
      <c r="M2" s="13"/>
      <c r="N2" s="87"/>
      <c r="O2" s="86"/>
      <c r="P2" s="13"/>
      <c r="Q2" s="13"/>
      <c r="R2" s="13"/>
      <c r="S2" s="13"/>
      <c r="T2" s="13"/>
      <c r="U2" s="33"/>
    </row>
    <row r="3" spans="1:21" s="15" customFormat="1" ht="15.75" customHeight="1">
      <c r="A3" s="88" t="s">
        <v>18</v>
      </c>
      <c r="B3" s="88" t="s">
        <v>17</v>
      </c>
      <c r="C3" s="88" t="s">
        <v>621</v>
      </c>
      <c r="D3" s="88" t="s">
        <v>202</v>
      </c>
      <c r="E3" s="88" t="s">
        <v>201</v>
      </c>
      <c r="F3" s="88" t="s">
        <v>199</v>
      </c>
      <c r="G3" s="89"/>
      <c r="H3" s="88" t="s">
        <v>18</v>
      </c>
      <c r="I3" s="88" t="s">
        <v>17</v>
      </c>
      <c r="J3" s="88" t="s">
        <v>622</v>
      </c>
      <c r="K3" s="88" t="s">
        <v>202</v>
      </c>
      <c r="L3" s="88" t="s">
        <v>201</v>
      </c>
      <c r="M3" s="88" t="s">
        <v>199</v>
      </c>
      <c r="N3" s="89"/>
      <c r="O3" s="88" t="s">
        <v>18</v>
      </c>
      <c r="P3" s="88" t="s">
        <v>17</v>
      </c>
      <c r="Q3" s="88" t="s">
        <v>621</v>
      </c>
      <c r="R3" s="88" t="s">
        <v>202</v>
      </c>
      <c r="S3" s="88" t="s">
        <v>201</v>
      </c>
      <c r="T3" s="88" t="s">
        <v>199</v>
      </c>
      <c r="U3" s="90"/>
    </row>
    <row r="4" spans="1:21" ht="18" customHeight="1">
      <c r="A4" s="91" t="s">
        <v>370</v>
      </c>
      <c r="B4" s="49" t="s">
        <v>371</v>
      </c>
      <c r="C4" s="49">
        <v>1</v>
      </c>
      <c r="D4" s="92" t="s" ph="1">
        <v>404</v>
      </c>
      <c r="E4" s="93">
        <v>3</v>
      </c>
      <c r="F4" s="94">
        <v>22</v>
      </c>
      <c r="G4" s="87"/>
      <c r="H4" s="430" t="s">
        <v>399</v>
      </c>
      <c r="I4" s="430" t="s">
        <v>367</v>
      </c>
      <c r="J4" s="49">
        <v>27</v>
      </c>
      <c r="K4" s="92" t="s" ph="1">
        <v>397</v>
      </c>
      <c r="L4" s="93">
        <v>3</v>
      </c>
      <c r="M4" s="94">
        <v>4</v>
      </c>
      <c r="N4" s="87"/>
      <c r="O4" s="430" t="s">
        <v>368</v>
      </c>
      <c r="P4" s="430" t="s">
        <v>369</v>
      </c>
      <c r="Q4" s="49">
        <v>53</v>
      </c>
      <c r="R4" s="92" t="s" ph="1">
        <v>403</v>
      </c>
      <c r="S4" s="95">
        <v>3</v>
      </c>
      <c r="T4" s="94">
        <v>39</v>
      </c>
      <c r="U4" s="33"/>
    </row>
    <row r="5" spans="1:21" ht="18" customHeight="1">
      <c r="A5" s="430" t="s">
        <v>385</v>
      </c>
      <c r="B5" s="430" t="s">
        <v>346</v>
      </c>
      <c r="C5" s="49">
        <v>2</v>
      </c>
      <c r="D5" s="92" t="s" ph="1">
        <v>386</v>
      </c>
      <c r="E5" s="93">
        <v>3</v>
      </c>
      <c r="F5" s="94">
        <v>45</v>
      </c>
      <c r="G5" s="87"/>
      <c r="H5" s="430"/>
      <c r="I5" s="430"/>
      <c r="J5" s="49">
        <v>28</v>
      </c>
      <c r="K5" s="96" t="s" ph="1">
        <v>398</v>
      </c>
      <c r="L5" s="95">
        <v>3</v>
      </c>
      <c r="M5" s="94">
        <v>5</v>
      </c>
      <c r="N5" s="87"/>
      <c r="O5" s="430"/>
      <c r="P5" s="430"/>
      <c r="Q5" s="49">
        <v>54</v>
      </c>
      <c r="R5" s="92" t="s" ph="1">
        <v>593</v>
      </c>
      <c r="S5" s="95">
        <v>2</v>
      </c>
      <c r="T5" s="94">
        <v>40</v>
      </c>
      <c r="U5" s="33"/>
    </row>
    <row r="6" spans="1:21" ht="18" customHeight="1">
      <c r="A6" s="430"/>
      <c r="B6" s="430"/>
      <c r="C6" s="95">
        <v>3</v>
      </c>
      <c r="D6" s="92" t="s" ph="1">
        <v>764</v>
      </c>
      <c r="E6" s="95">
        <v>2</v>
      </c>
      <c r="F6" s="97">
        <v>46</v>
      </c>
      <c r="G6" s="87"/>
      <c r="H6" s="430"/>
      <c r="I6" s="430"/>
      <c r="J6" s="49">
        <v>29</v>
      </c>
      <c r="K6" s="92" t="s" ph="1">
        <v>594</v>
      </c>
      <c r="L6" s="98">
        <v>2</v>
      </c>
      <c r="M6" s="94">
        <v>6</v>
      </c>
      <c r="N6" s="87"/>
      <c r="O6" s="430"/>
      <c r="P6" s="430"/>
      <c r="Q6" s="49">
        <v>55</v>
      </c>
      <c r="R6" s="92" t="s" ph="1">
        <v>595</v>
      </c>
      <c r="S6" s="95">
        <v>2</v>
      </c>
      <c r="T6" s="94">
        <v>41</v>
      </c>
      <c r="U6" s="33"/>
    </row>
    <row r="7" spans="1:21" ht="18" customHeight="1">
      <c r="A7" s="430"/>
      <c r="B7" s="430"/>
      <c r="C7" s="95">
        <v>4</v>
      </c>
      <c r="D7" s="92" t="s" ph="1">
        <v>596</v>
      </c>
      <c r="E7" s="95">
        <v>2</v>
      </c>
      <c r="F7" s="97">
        <v>47</v>
      </c>
      <c r="G7" s="87"/>
      <c r="H7" s="430"/>
      <c r="I7" s="430"/>
      <c r="J7" s="49">
        <v>30</v>
      </c>
      <c r="K7" s="92" t="s" ph="1">
        <v>597</v>
      </c>
      <c r="L7" s="98">
        <v>2</v>
      </c>
      <c r="M7" s="94">
        <v>7</v>
      </c>
      <c r="N7" s="87"/>
      <c r="O7" s="430"/>
      <c r="P7" s="430"/>
      <c r="Q7" s="49">
        <v>56</v>
      </c>
      <c r="R7" s="92" t="s" ph="1">
        <v>598</v>
      </c>
      <c r="S7" s="95">
        <v>2</v>
      </c>
      <c r="T7" s="94">
        <v>42</v>
      </c>
      <c r="U7" s="33"/>
    </row>
    <row r="8" spans="1:21" ht="18" customHeight="1">
      <c r="A8" s="430" t="s">
        <v>350</v>
      </c>
      <c r="B8" s="430" t="s">
        <v>351</v>
      </c>
      <c r="C8" s="49">
        <v>5</v>
      </c>
      <c r="D8" s="92" t="s" ph="1">
        <v>389</v>
      </c>
      <c r="E8" s="93">
        <v>3</v>
      </c>
      <c r="F8" s="94">
        <v>48</v>
      </c>
      <c r="G8" s="87"/>
      <c r="H8" s="430"/>
      <c r="I8" s="430"/>
      <c r="J8" s="49">
        <v>31</v>
      </c>
      <c r="K8" s="92" t="s" ph="1">
        <v>599</v>
      </c>
      <c r="L8" s="98">
        <v>2</v>
      </c>
      <c r="M8" s="94">
        <v>8</v>
      </c>
      <c r="N8" s="87"/>
      <c r="O8" s="430"/>
      <c r="P8" s="430"/>
      <c r="Q8" s="49">
        <v>57</v>
      </c>
      <c r="R8" s="92" t="s" ph="1">
        <v>402</v>
      </c>
      <c r="S8" s="93">
        <v>3</v>
      </c>
      <c r="T8" s="94">
        <v>43</v>
      </c>
      <c r="U8" s="33"/>
    </row>
    <row r="9" spans="1:21" ht="18" customHeight="1">
      <c r="A9" s="430"/>
      <c r="B9" s="430"/>
      <c r="C9" s="49">
        <v>6</v>
      </c>
      <c r="D9" s="92" t="s" ph="1">
        <v>394</v>
      </c>
      <c r="E9" s="93">
        <v>2</v>
      </c>
      <c r="F9" s="94">
        <v>49</v>
      </c>
      <c r="G9" s="87"/>
      <c r="H9" s="430"/>
      <c r="I9" s="430"/>
      <c r="J9" s="49">
        <v>32</v>
      </c>
      <c r="K9" s="92" t="s" ph="1">
        <v>600</v>
      </c>
      <c r="L9" s="98">
        <v>2</v>
      </c>
      <c r="M9" s="94">
        <v>9</v>
      </c>
      <c r="N9" s="87"/>
      <c r="O9" s="430"/>
      <c r="P9" s="430"/>
      <c r="Q9" s="49">
        <v>58</v>
      </c>
      <c r="R9" s="92" t="s" ph="1">
        <v>601</v>
      </c>
      <c r="S9" s="93">
        <v>2</v>
      </c>
      <c r="T9" s="94">
        <v>44</v>
      </c>
      <c r="U9" s="33"/>
    </row>
    <row r="10" spans="1:21" ht="18" customHeight="1">
      <c r="A10" s="430"/>
      <c r="B10" s="430"/>
      <c r="C10" s="49">
        <v>7</v>
      </c>
      <c r="D10" s="92" t="s" ph="1">
        <v>391</v>
      </c>
      <c r="E10" s="93">
        <v>3</v>
      </c>
      <c r="F10" s="94">
        <v>50</v>
      </c>
      <c r="G10" s="87"/>
      <c r="H10" s="430"/>
      <c r="I10" s="430"/>
      <c r="J10" s="49">
        <v>33</v>
      </c>
      <c r="K10" s="92" t="s" ph="1">
        <v>602</v>
      </c>
      <c r="L10" s="98">
        <v>2</v>
      </c>
      <c r="M10" s="94">
        <v>10</v>
      </c>
      <c r="N10" s="87"/>
      <c r="O10" s="99"/>
      <c r="P10" s="99"/>
      <c r="Q10" s="40"/>
      <c r="R10" s="100"/>
      <c r="S10" s="100"/>
      <c r="T10" s="101"/>
      <c r="U10" s="33"/>
    </row>
    <row r="11" spans="1:21" ht="18" customHeight="1">
      <c r="A11" s="430"/>
      <c r="B11" s="430"/>
      <c r="C11" s="49">
        <v>8</v>
      </c>
      <c r="D11" s="92" t="s" ph="1">
        <v>392</v>
      </c>
      <c r="E11" s="93">
        <v>2</v>
      </c>
      <c r="F11" s="94">
        <v>51</v>
      </c>
      <c r="G11" s="87"/>
      <c r="H11" s="430" t="s">
        <v>381</v>
      </c>
      <c r="I11" s="430" t="s">
        <v>382</v>
      </c>
      <c r="J11" s="49">
        <v>34</v>
      </c>
      <c r="K11" s="92" t="s" ph="1">
        <v>603</v>
      </c>
      <c r="L11" s="93">
        <v>2</v>
      </c>
      <c r="M11" s="94">
        <v>23</v>
      </c>
      <c r="N11" s="87"/>
      <c r="O11" s="99"/>
      <c r="P11" s="99"/>
      <c r="Q11" s="40"/>
      <c r="R11" s="100"/>
      <c r="S11" s="100"/>
      <c r="T11" s="101"/>
      <c r="U11" s="33"/>
    </row>
    <row r="12" spans="1:21" ht="18" customHeight="1">
      <c r="A12" s="430"/>
      <c r="B12" s="430"/>
      <c r="C12" s="49">
        <v>9</v>
      </c>
      <c r="D12" s="92" t="s" ph="1">
        <v>390</v>
      </c>
      <c r="E12" s="93">
        <v>3</v>
      </c>
      <c r="F12" s="94">
        <v>52</v>
      </c>
      <c r="G12" s="87"/>
      <c r="H12" s="430"/>
      <c r="I12" s="430"/>
      <c r="J12" s="49">
        <v>35</v>
      </c>
      <c r="K12" s="92" t="s" ph="1">
        <v>604</v>
      </c>
      <c r="L12" s="93">
        <v>2</v>
      </c>
      <c r="M12" s="94">
        <v>24</v>
      </c>
      <c r="N12" s="87"/>
      <c r="O12" s="99"/>
      <c r="P12" s="99"/>
      <c r="Q12" s="40"/>
      <c r="R12" s="100"/>
      <c r="S12" s="100"/>
      <c r="T12" s="101"/>
      <c r="U12" s="33"/>
    </row>
    <row r="13" spans="1:21" ht="18" customHeight="1">
      <c r="A13" s="430"/>
      <c r="B13" s="430"/>
      <c r="C13" s="95">
        <v>10</v>
      </c>
      <c r="D13" s="92" t="s" ph="1">
        <v>605</v>
      </c>
      <c r="E13" s="95">
        <v>1</v>
      </c>
      <c r="F13" s="97">
        <v>53</v>
      </c>
      <c r="G13" s="87"/>
      <c r="H13" s="430"/>
      <c r="I13" s="430"/>
      <c r="J13" s="49">
        <v>36</v>
      </c>
      <c r="K13" s="92" t="s" ph="1">
        <v>606</v>
      </c>
      <c r="L13" s="93">
        <v>2</v>
      </c>
      <c r="M13" s="94">
        <v>25</v>
      </c>
      <c r="N13" s="87"/>
      <c r="O13" s="99"/>
      <c r="P13" s="99"/>
      <c r="Q13" s="40"/>
      <c r="R13" s="100"/>
      <c r="S13" s="100"/>
      <c r="T13" s="101"/>
      <c r="U13" s="33"/>
    </row>
    <row r="14" spans="1:21" ht="18" customHeight="1">
      <c r="A14" s="430"/>
      <c r="B14" s="430"/>
      <c r="C14" s="95">
        <v>11</v>
      </c>
      <c r="D14" s="92" t="s" ph="1">
        <v>607</v>
      </c>
      <c r="E14" s="95">
        <v>1</v>
      </c>
      <c r="F14" s="97">
        <v>54</v>
      </c>
      <c r="G14" s="87"/>
      <c r="H14" s="430"/>
      <c r="I14" s="430"/>
      <c r="J14" s="49">
        <v>37</v>
      </c>
      <c r="K14" s="92" t="s" ph="1">
        <v>608</v>
      </c>
      <c r="L14" s="93">
        <v>2</v>
      </c>
      <c r="M14" s="94">
        <v>26</v>
      </c>
      <c r="N14" s="87"/>
      <c r="O14" s="99"/>
      <c r="P14" s="99"/>
      <c r="Q14" s="40"/>
      <c r="R14" s="100"/>
      <c r="S14" s="100"/>
      <c r="T14" s="101"/>
      <c r="U14" s="33"/>
    </row>
    <row r="15" spans="1:21" ht="18" customHeight="1">
      <c r="A15" s="430"/>
      <c r="B15" s="430"/>
      <c r="C15" s="95">
        <v>12</v>
      </c>
      <c r="D15" s="92" t="s" ph="1">
        <v>609</v>
      </c>
      <c r="E15" s="95">
        <v>1</v>
      </c>
      <c r="F15" s="97">
        <v>55</v>
      </c>
      <c r="G15" s="87"/>
      <c r="H15" s="430"/>
      <c r="I15" s="430"/>
      <c r="J15" s="49">
        <v>38</v>
      </c>
      <c r="K15" s="92" t="s" ph="1">
        <v>610</v>
      </c>
      <c r="L15" s="93">
        <v>2</v>
      </c>
      <c r="M15" s="94">
        <v>27</v>
      </c>
      <c r="N15" s="87"/>
      <c r="O15" s="99"/>
      <c r="P15" s="99"/>
      <c r="Q15" s="40"/>
      <c r="R15" s="100"/>
      <c r="S15" s="100"/>
      <c r="T15" s="101"/>
      <c r="U15" s="33"/>
    </row>
    <row r="16" spans="1:21" ht="18" customHeight="1">
      <c r="A16" s="430"/>
      <c r="B16" s="430"/>
      <c r="C16" s="95">
        <v>13</v>
      </c>
      <c r="D16" s="92" t="s" ph="1">
        <v>611</v>
      </c>
      <c r="E16" s="95">
        <v>1</v>
      </c>
      <c r="F16" s="97">
        <v>56</v>
      </c>
      <c r="G16" s="87"/>
      <c r="H16" s="430"/>
      <c r="I16" s="430"/>
      <c r="J16" s="49">
        <v>39</v>
      </c>
      <c r="K16" s="92" t="s" ph="1">
        <v>612</v>
      </c>
      <c r="L16" s="93">
        <v>2</v>
      </c>
      <c r="M16" s="94">
        <v>28</v>
      </c>
      <c r="N16" s="87"/>
      <c r="O16" s="40"/>
      <c r="P16" s="40"/>
      <c r="Q16" s="40"/>
      <c r="R16" s="102" ph="1"/>
      <c r="S16" s="103"/>
      <c r="T16" s="101"/>
      <c r="U16" s="33"/>
    </row>
    <row r="17" spans="1:21" ht="18" customHeight="1">
      <c r="A17" s="430"/>
      <c r="B17" s="430"/>
      <c r="C17" s="49">
        <v>14</v>
      </c>
      <c r="D17" s="92" t="s" ph="1">
        <v>395</v>
      </c>
      <c r="E17" s="93">
        <v>2</v>
      </c>
      <c r="F17" s="94">
        <v>57</v>
      </c>
      <c r="G17" s="87"/>
      <c r="H17" s="430"/>
      <c r="I17" s="430"/>
      <c r="J17" s="49">
        <v>40</v>
      </c>
      <c r="K17" s="92" t="s" ph="1">
        <v>409</v>
      </c>
      <c r="L17" s="93">
        <v>3</v>
      </c>
      <c r="M17" s="94">
        <v>29</v>
      </c>
      <c r="N17" s="87"/>
      <c r="O17" s="40"/>
      <c r="P17" s="40"/>
      <c r="Q17" s="40"/>
      <c r="R17" s="102" ph="1"/>
      <c r="S17" s="103"/>
      <c r="T17" s="101"/>
      <c r="U17" s="33"/>
    </row>
    <row r="18" spans="1:21" ht="18" customHeight="1">
      <c r="A18" s="430"/>
      <c r="B18" s="430"/>
      <c r="C18" s="49">
        <v>15</v>
      </c>
      <c r="D18" s="92" t="s" ph="1">
        <v>393</v>
      </c>
      <c r="E18" s="93">
        <v>2</v>
      </c>
      <c r="F18" s="94">
        <v>58</v>
      </c>
      <c r="G18" s="87"/>
      <c r="H18" s="430"/>
      <c r="I18" s="430"/>
      <c r="J18" s="49">
        <v>41</v>
      </c>
      <c r="K18" s="92" t="s" ph="1">
        <v>414</v>
      </c>
      <c r="L18" s="93">
        <v>3</v>
      </c>
      <c r="M18" s="94">
        <v>30</v>
      </c>
      <c r="N18" s="87"/>
      <c r="O18" s="40"/>
      <c r="P18" s="40"/>
      <c r="Q18" s="40"/>
      <c r="R18" s="102" ph="1"/>
      <c r="S18" s="103"/>
      <c r="T18" s="101"/>
      <c r="U18" s="33"/>
    </row>
    <row r="19" spans="1:21" ht="18" customHeight="1">
      <c r="A19" s="431" t="s">
        <v>623</v>
      </c>
      <c r="B19" s="430" t="s">
        <v>613</v>
      </c>
      <c r="C19" s="49">
        <v>16</v>
      </c>
      <c r="D19" s="92" t="s" ph="1">
        <v>387</v>
      </c>
      <c r="E19" s="93">
        <v>3</v>
      </c>
      <c r="F19" s="94">
        <v>11</v>
      </c>
      <c r="G19" s="87"/>
      <c r="H19" s="430"/>
      <c r="I19" s="430"/>
      <c r="J19" s="49">
        <v>42</v>
      </c>
      <c r="K19" s="92" t="s" ph="1">
        <v>415</v>
      </c>
      <c r="L19" s="93">
        <v>3</v>
      </c>
      <c r="M19" s="94">
        <v>31</v>
      </c>
      <c r="N19" s="87"/>
      <c r="O19" s="100"/>
      <c r="P19" s="100"/>
      <c r="Q19" s="104"/>
      <c r="R19" s="100"/>
      <c r="S19" s="100"/>
      <c r="T19" s="104"/>
      <c r="U19" s="33"/>
    </row>
    <row r="20" spans="1:21" ht="18" customHeight="1">
      <c r="A20" s="431"/>
      <c r="B20" s="430"/>
      <c r="C20" s="49">
        <v>17</v>
      </c>
      <c r="D20" s="92" t="s" ph="1">
        <v>388</v>
      </c>
      <c r="E20" s="93">
        <v>3</v>
      </c>
      <c r="F20" s="94">
        <v>12</v>
      </c>
      <c r="G20" s="87"/>
      <c r="H20" s="430"/>
      <c r="I20" s="430"/>
      <c r="J20" s="49">
        <v>43</v>
      </c>
      <c r="K20" s="92" t="s" ph="1">
        <v>413</v>
      </c>
      <c r="L20" s="93">
        <v>3</v>
      </c>
      <c r="M20" s="94">
        <v>32</v>
      </c>
      <c r="N20" s="87"/>
      <c r="O20" s="100"/>
      <c r="P20" s="100"/>
      <c r="Q20" s="104"/>
      <c r="R20" s="100"/>
      <c r="S20" s="100"/>
      <c r="T20" s="104"/>
      <c r="U20" s="33"/>
    </row>
    <row r="21" spans="1:21" ht="18" customHeight="1">
      <c r="A21" s="431"/>
      <c r="B21" s="430"/>
      <c r="C21" s="49">
        <v>18</v>
      </c>
      <c r="D21" s="92" t="s" ph="1">
        <v>614</v>
      </c>
      <c r="E21" s="93">
        <v>1</v>
      </c>
      <c r="F21" s="94">
        <v>13</v>
      </c>
      <c r="G21" s="87"/>
      <c r="H21" s="430"/>
      <c r="I21" s="430"/>
      <c r="J21" s="49">
        <v>44</v>
      </c>
      <c r="K21" s="92" t="s" ph="1">
        <v>407</v>
      </c>
      <c r="L21" s="93">
        <v>3</v>
      </c>
      <c r="M21" s="94">
        <v>33</v>
      </c>
      <c r="N21" s="87"/>
      <c r="O21" s="100"/>
      <c r="P21" s="100"/>
      <c r="Q21" s="104"/>
      <c r="R21" s="100"/>
      <c r="S21" s="100"/>
      <c r="T21" s="104"/>
      <c r="U21" s="33"/>
    </row>
    <row r="22" spans="1:21" ht="18" customHeight="1">
      <c r="A22" s="431"/>
      <c r="B22" s="430"/>
      <c r="C22" s="49">
        <v>19</v>
      </c>
      <c r="D22" s="92" t="s" ph="1">
        <v>615</v>
      </c>
      <c r="E22" s="93">
        <v>1</v>
      </c>
      <c r="F22" s="94">
        <v>14</v>
      </c>
      <c r="G22" s="87"/>
      <c r="H22" s="430"/>
      <c r="I22" s="430"/>
      <c r="J22" s="49">
        <v>45</v>
      </c>
      <c r="K22" s="92" t="s" ph="1">
        <v>416</v>
      </c>
      <c r="L22" s="93">
        <v>3</v>
      </c>
      <c r="M22" s="94">
        <v>34</v>
      </c>
      <c r="N22" s="87"/>
      <c r="O22" s="40"/>
      <c r="P22" s="40"/>
      <c r="Q22" s="40"/>
      <c r="R22" s="102" ph="1"/>
      <c r="S22" s="103"/>
      <c r="T22" s="101"/>
      <c r="U22" s="33"/>
    </row>
    <row r="23" spans="1:21" ht="18" customHeight="1">
      <c r="A23" s="431"/>
      <c r="B23" s="430"/>
      <c r="C23" s="49">
        <v>20</v>
      </c>
      <c r="D23" s="92" t="s" ph="1">
        <v>616</v>
      </c>
      <c r="E23" s="93">
        <v>1</v>
      </c>
      <c r="F23" s="94">
        <v>15</v>
      </c>
      <c r="G23" s="87"/>
      <c r="H23" s="430"/>
      <c r="I23" s="430"/>
      <c r="J23" s="49">
        <v>46</v>
      </c>
      <c r="K23" s="92" t="s" ph="1">
        <v>411</v>
      </c>
      <c r="L23" s="98">
        <v>3</v>
      </c>
      <c r="M23" s="94">
        <v>35</v>
      </c>
      <c r="N23" s="87"/>
      <c r="O23" s="105"/>
      <c r="P23" s="105"/>
      <c r="Q23" s="40"/>
      <c r="R23" s="102" ph="1"/>
      <c r="S23" s="103"/>
      <c r="T23" s="101"/>
      <c r="U23" s="33"/>
    </row>
    <row r="24" spans="1:21" ht="18" customHeight="1">
      <c r="A24" s="431"/>
      <c r="B24" s="430"/>
      <c r="C24" s="49">
        <v>21</v>
      </c>
      <c r="D24" s="92" t="s" ph="1">
        <v>617</v>
      </c>
      <c r="E24" s="93">
        <v>1</v>
      </c>
      <c r="F24" s="94">
        <v>16</v>
      </c>
      <c r="G24" s="87"/>
      <c r="H24" s="430"/>
      <c r="I24" s="430"/>
      <c r="J24" s="95">
        <v>47</v>
      </c>
      <c r="K24" s="92" t="s" ph="1">
        <v>410</v>
      </c>
      <c r="L24" s="98">
        <v>3</v>
      </c>
      <c r="M24" s="95">
        <v>36</v>
      </c>
      <c r="N24" s="87"/>
      <c r="O24" s="99"/>
      <c r="P24" s="99"/>
      <c r="Q24" s="40"/>
      <c r="R24" s="102" ph="1"/>
      <c r="S24" s="103"/>
      <c r="T24" s="101"/>
      <c r="U24" s="33"/>
    </row>
    <row r="25" spans="1:21" ht="18" customHeight="1">
      <c r="A25" s="431"/>
      <c r="B25" s="430"/>
      <c r="C25" s="49">
        <v>22</v>
      </c>
      <c r="D25" s="92" t="s" ph="1">
        <v>618</v>
      </c>
      <c r="E25" s="93">
        <v>1</v>
      </c>
      <c r="F25" s="94">
        <v>17</v>
      </c>
      <c r="G25" s="87"/>
      <c r="H25" s="430"/>
      <c r="I25" s="430"/>
      <c r="J25" s="95">
        <v>48</v>
      </c>
      <c r="K25" s="92" t="s" ph="1">
        <v>412</v>
      </c>
      <c r="L25" s="93">
        <v>3</v>
      </c>
      <c r="M25" s="95">
        <v>37</v>
      </c>
      <c r="N25" s="87"/>
      <c r="O25" s="40"/>
      <c r="P25" s="40"/>
      <c r="Q25" s="40"/>
      <c r="R25" s="102" ph="1"/>
      <c r="S25" s="103"/>
      <c r="T25" s="101"/>
      <c r="U25" s="33"/>
    </row>
    <row r="26" spans="1:21" ht="18" customHeight="1">
      <c r="A26" s="431"/>
      <c r="B26" s="430"/>
      <c r="C26" s="49">
        <v>23</v>
      </c>
      <c r="D26" s="92" t="s" ph="1">
        <v>619</v>
      </c>
      <c r="E26" s="93">
        <v>1</v>
      </c>
      <c r="F26" s="94">
        <v>18</v>
      </c>
      <c r="G26" s="87"/>
      <c r="H26" s="430"/>
      <c r="I26" s="430"/>
      <c r="J26" s="95">
        <v>49</v>
      </c>
      <c r="K26" s="92" t="s" ph="1">
        <v>408</v>
      </c>
      <c r="L26" s="98">
        <v>3</v>
      </c>
      <c r="M26" s="95">
        <v>38</v>
      </c>
      <c r="N26" s="87"/>
      <c r="O26" s="105"/>
      <c r="P26" s="105"/>
      <c r="Q26" s="40"/>
      <c r="R26" s="100"/>
      <c r="S26" s="100"/>
      <c r="T26" s="104"/>
      <c r="U26" s="33"/>
    </row>
    <row r="27" spans="1:21" ht="18" customHeight="1">
      <c r="A27" s="430" t="s">
        <v>366</v>
      </c>
      <c r="B27" s="430" t="s">
        <v>367</v>
      </c>
      <c r="C27" s="49">
        <v>24</v>
      </c>
      <c r="D27" s="92" t="s" ph="1">
        <v>400</v>
      </c>
      <c r="E27" s="93">
        <v>3</v>
      </c>
      <c r="F27" s="94">
        <v>1</v>
      </c>
      <c r="G27" s="87"/>
      <c r="H27" s="430" t="s">
        <v>372</v>
      </c>
      <c r="I27" s="430" t="s">
        <v>373</v>
      </c>
      <c r="J27" s="49">
        <v>50</v>
      </c>
      <c r="K27" s="92" t="s" ph="1">
        <v>405</v>
      </c>
      <c r="L27" s="93">
        <v>3</v>
      </c>
      <c r="M27" s="94">
        <v>19</v>
      </c>
      <c r="N27" s="87"/>
      <c r="O27" s="99"/>
      <c r="P27" s="99"/>
      <c r="Q27" s="40"/>
      <c r="R27" s="100"/>
      <c r="S27" s="100"/>
      <c r="T27" s="104"/>
      <c r="U27" s="33"/>
    </row>
    <row r="28" spans="1:21" ht="18" customHeight="1">
      <c r="A28" s="430"/>
      <c r="B28" s="430"/>
      <c r="C28" s="49">
        <v>25</v>
      </c>
      <c r="D28" s="92" t="s" ph="1">
        <v>396</v>
      </c>
      <c r="E28" s="93">
        <v>3</v>
      </c>
      <c r="F28" s="94">
        <v>2</v>
      </c>
      <c r="G28" s="87"/>
      <c r="H28" s="430"/>
      <c r="I28" s="430"/>
      <c r="J28" s="49">
        <v>51</v>
      </c>
      <c r="K28" s="92" t="s" ph="1">
        <v>620</v>
      </c>
      <c r="L28" s="93">
        <v>1</v>
      </c>
      <c r="M28" s="94">
        <v>20</v>
      </c>
      <c r="N28" s="87"/>
      <c r="O28" s="12"/>
      <c r="P28" s="12"/>
      <c r="Q28" s="13"/>
      <c r="R28" s="12"/>
      <c r="S28" s="12"/>
      <c r="T28" s="13"/>
      <c r="U28" s="33"/>
    </row>
    <row r="29" spans="1:21" ht="18" customHeight="1">
      <c r="A29" s="430"/>
      <c r="B29" s="430"/>
      <c r="C29" s="95">
        <v>26</v>
      </c>
      <c r="D29" s="92" t="s" ph="1">
        <v>401</v>
      </c>
      <c r="E29" s="93">
        <v>3</v>
      </c>
      <c r="F29" s="97">
        <v>3</v>
      </c>
      <c r="G29" s="33"/>
      <c r="H29" s="430"/>
      <c r="I29" s="430"/>
      <c r="J29" s="49">
        <v>52</v>
      </c>
      <c r="K29" s="92" t="s" ph="1">
        <v>406</v>
      </c>
      <c r="L29" s="93">
        <v>3</v>
      </c>
      <c r="M29" s="94">
        <v>21</v>
      </c>
      <c r="N29" s="33"/>
      <c r="O29" s="12"/>
      <c r="P29" s="12"/>
      <c r="Q29" s="13"/>
      <c r="R29" s="12"/>
      <c r="S29" s="12"/>
      <c r="T29" s="13"/>
      <c r="U29" s="33"/>
    </row>
    <row r="30" spans="1:21" ht="15" customHeight="1">
      <c r="D30" s="14" ph="1"/>
    </row>
    <row r="31" spans="1:21" ht="15" customHeight="1">
      <c r="D31" s="14" ph="1"/>
    </row>
    <row r="32" spans="1:21" ht="15" customHeight="1">
      <c r="D32" s="14" ph="1"/>
    </row>
  </sheetData>
  <mergeCells count="16">
    <mergeCell ref="A27:A29"/>
    <mergeCell ref="B27:B29"/>
    <mergeCell ref="H27:H29"/>
    <mergeCell ref="I27:I29"/>
    <mergeCell ref="H4:H10"/>
    <mergeCell ref="I4:I10"/>
    <mergeCell ref="O4:O9"/>
    <mergeCell ref="P4:P9"/>
    <mergeCell ref="H11:H26"/>
    <mergeCell ref="I11:I26"/>
    <mergeCell ref="A5:A7"/>
    <mergeCell ref="B5:B7"/>
    <mergeCell ref="A8:A18"/>
    <mergeCell ref="B8:B18"/>
    <mergeCell ref="A19:A26"/>
    <mergeCell ref="B19:B26"/>
  </mergeCells>
  <phoneticPr fontId="17" type="Hiragana"/>
  <pageMargins left="0.59055118110236227" right="0.39370078740157483" top="0.78740157480314965" bottom="0.78740157480314965" header="0" footer="0.39370078740157483"/>
  <pageSetup paperSize="9" orientation="landscape" horizontalDpi="4294967293" r:id="rId1"/>
  <headerFooter alignWithMargins="0">
    <oddFooter>&amp;C５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zoomScaleNormal="100" zoomScaleSheetLayoutView="100" workbookViewId="0">
      <selection activeCell="K2" sqref="K2"/>
    </sheetView>
  </sheetViews>
  <sheetFormatPr defaultRowHeight="15.75" customHeight="1"/>
  <cols>
    <col min="1" max="1" width="8.5703125" style="14" customWidth="1"/>
    <col min="2" max="2" width="10.5703125" style="14" customWidth="1"/>
    <col min="3" max="3" width="4.140625" style="11" customWidth="1"/>
    <col min="4" max="4" width="12.7109375" style="14" customWidth="1"/>
    <col min="5" max="5" width="4" style="14" bestFit="1" customWidth="1"/>
    <col min="6" max="6" width="4.85546875" style="11" customWidth="1"/>
    <col min="7" max="7" width="3.140625" style="35" customWidth="1"/>
    <col min="8" max="8" width="8.5703125" style="14" customWidth="1"/>
    <col min="9" max="9" width="10.5703125" style="14" customWidth="1"/>
    <col min="10" max="10" width="4.140625" style="11" customWidth="1"/>
    <col min="11" max="11" width="12.7109375" style="14" customWidth="1"/>
    <col min="12" max="12" width="4" style="14" bestFit="1" customWidth="1"/>
    <col min="13" max="13" width="4.85546875" style="11" customWidth="1"/>
    <col min="14" max="14" width="3.140625" style="35" customWidth="1"/>
    <col min="15" max="15" width="8.5703125" style="14" customWidth="1"/>
    <col min="16" max="16" width="10.5703125" style="14" customWidth="1"/>
    <col min="17" max="17" width="4.140625" style="11" customWidth="1"/>
    <col min="18" max="18" width="12.7109375" style="14" customWidth="1"/>
    <col min="19" max="19" width="4" style="14" bestFit="1" customWidth="1"/>
    <col min="20" max="20" width="4.85546875" style="11" customWidth="1"/>
    <col min="21" max="21" width="3.140625" style="35" customWidth="1"/>
    <col min="22" max="16384" width="9.140625" style="14"/>
  </cols>
  <sheetData>
    <row r="1" spans="1:21" s="12" customFormat="1" ht="16.5" customHeight="1">
      <c r="A1" s="18" t="s">
        <v>222</v>
      </c>
      <c r="C1" s="13"/>
      <c r="F1" s="13"/>
      <c r="G1" s="33"/>
      <c r="J1" s="13"/>
      <c r="M1" s="13"/>
      <c r="N1" s="33"/>
      <c r="Q1" s="13"/>
      <c r="T1" s="13"/>
      <c r="U1" s="33"/>
    </row>
    <row r="2" spans="1:21" ht="15.75" customHeight="1">
      <c r="A2" s="86"/>
      <c r="B2" s="13"/>
      <c r="C2" s="13"/>
      <c r="D2" s="13"/>
      <c r="E2" s="13"/>
      <c r="F2" s="13"/>
      <c r="G2" s="87"/>
      <c r="H2" s="12"/>
      <c r="I2" s="12"/>
      <c r="J2" s="13"/>
      <c r="K2" s="12"/>
      <c r="L2" s="12"/>
      <c r="M2" s="13"/>
      <c r="N2" s="87"/>
      <c r="O2" s="86"/>
      <c r="P2" s="13"/>
      <c r="Q2" s="13"/>
      <c r="R2" s="13"/>
      <c r="S2" s="13"/>
      <c r="T2" s="13"/>
    </row>
    <row r="3" spans="1:21" s="15" customFormat="1" ht="15.75" customHeight="1">
      <c r="A3" s="88" t="s">
        <v>18</v>
      </c>
      <c r="B3" s="88" t="s">
        <v>17</v>
      </c>
      <c r="C3" s="88" t="s">
        <v>200</v>
      </c>
      <c r="D3" s="88" t="s">
        <v>202</v>
      </c>
      <c r="E3" s="88" t="s">
        <v>201</v>
      </c>
      <c r="F3" s="88" t="s">
        <v>199</v>
      </c>
      <c r="G3" s="89"/>
      <c r="H3" s="88" t="s">
        <v>18</v>
      </c>
      <c r="I3" s="88" t="s">
        <v>17</v>
      </c>
      <c r="J3" s="88" t="s">
        <v>200</v>
      </c>
      <c r="K3" s="88" t="s">
        <v>202</v>
      </c>
      <c r="L3" s="88" t="s">
        <v>201</v>
      </c>
      <c r="M3" s="88" t="s">
        <v>199</v>
      </c>
      <c r="N3" s="89"/>
      <c r="O3" s="88" t="s">
        <v>18</v>
      </c>
      <c r="P3" s="88" t="s">
        <v>17</v>
      </c>
      <c r="Q3" s="88" t="s">
        <v>550</v>
      </c>
      <c r="R3" s="88" t="s">
        <v>202</v>
      </c>
      <c r="S3" s="88" t="s">
        <v>201</v>
      </c>
      <c r="T3" s="88" t="s">
        <v>199</v>
      </c>
      <c r="U3" s="36"/>
    </row>
    <row r="4" spans="1:21" s="16" customFormat="1" ht="18.75">
      <c r="A4" s="49" t="s">
        <v>370</v>
      </c>
      <c r="B4" s="49" t="s">
        <v>371</v>
      </c>
      <c r="C4" s="49">
        <v>1</v>
      </c>
      <c r="D4" s="92" t="s" ph="1">
        <v>362</v>
      </c>
      <c r="E4" s="93">
        <v>3</v>
      </c>
      <c r="F4" s="94">
        <v>31</v>
      </c>
      <c r="G4" s="106"/>
      <c r="H4" s="430" t="s">
        <v>381</v>
      </c>
      <c r="I4" s="430" t="s">
        <v>382</v>
      </c>
      <c r="J4" s="49">
        <v>27</v>
      </c>
      <c r="K4" s="92" t="s" ph="1">
        <v>763</v>
      </c>
      <c r="L4" s="93">
        <v>3</v>
      </c>
      <c r="M4" s="94">
        <v>1</v>
      </c>
      <c r="N4" s="106"/>
      <c r="O4" s="430" t="s">
        <v>347</v>
      </c>
      <c r="P4" s="432" t="s">
        <v>551</v>
      </c>
      <c r="Q4" s="95">
        <v>53</v>
      </c>
      <c r="R4" s="92" t="s" ph="1">
        <v>552</v>
      </c>
      <c r="S4" s="95">
        <v>2</v>
      </c>
      <c r="T4" s="94">
        <v>29</v>
      </c>
      <c r="U4" s="37"/>
    </row>
    <row r="5" spans="1:21" s="16" customFormat="1" ht="18.75">
      <c r="A5" s="430" t="s">
        <v>345</v>
      </c>
      <c r="B5" s="430" t="s">
        <v>346</v>
      </c>
      <c r="C5" s="49">
        <v>2</v>
      </c>
      <c r="D5" s="92" t="s" ph="1">
        <v>335</v>
      </c>
      <c r="E5" s="93">
        <v>3</v>
      </c>
      <c r="F5" s="94">
        <v>22</v>
      </c>
      <c r="G5" s="106"/>
      <c r="H5" s="430"/>
      <c r="I5" s="430"/>
      <c r="J5" s="49">
        <v>28</v>
      </c>
      <c r="K5" s="92" t="s" ph="1">
        <v>553</v>
      </c>
      <c r="L5" s="93">
        <v>2</v>
      </c>
      <c r="M5" s="94">
        <v>2</v>
      </c>
      <c r="N5" s="106"/>
      <c r="O5" s="430"/>
      <c r="P5" s="432"/>
      <c r="Q5" s="95">
        <v>54</v>
      </c>
      <c r="R5" s="92" t="s" ph="1">
        <v>554</v>
      </c>
      <c r="S5" s="95">
        <v>3</v>
      </c>
      <c r="T5" s="94">
        <v>30</v>
      </c>
      <c r="U5" s="37"/>
    </row>
    <row r="6" spans="1:21" s="16" customFormat="1" ht="18.75">
      <c r="A6" s="430"/>
      <c r="B6" s="430"/>
      <c r="C6" s="49">
        <v>3</v>
      </c>
      <c r="D6" s="92" t="s" ph="1">
        <v>334</v>
      </c>
      <c r="E6" s="93">
        <v>3</v>
      </c>
      <c r="F6" s="94">
        <v>23</v>
      </c>
      <c r="G6" s="106"/>
      <c r="H6" s="430"/>
      <c r="I6" s="430"/>
      <c r="J6" s="49">
        <v>29</v>
      </c>
      <c r="K6" s="92" t="s" ph="1">
        <v>374</v>
      </c>
      <c r="L6" s="93">
        <v>3</v>
      </c>
      <c r="M6" s="94">
        <v>3</v>
      </c>
      <c r="N6" s="106"/>
      <c r="O6" s="430" t="s">
        <v>368</v>
      </c>
      <c r="P6" s="430" t="s">
        <v>369</v>
      </c>
      <c r="Q6" s="49">
        <v>55</v>
      </c>
      <c r="R6" s="92" t="s" ph="1">
        <v>361</v>
      </c>
      <c r="S6" s="93">
        <v>2</v>
      </c>
      <c r="T6" s="94">
        <v>14</v>
      </c>
      <c r="U6" s="37"/>
    </row>
    <row r="7" spans="1:21" s="16" customFormat="1" ht="18.75">
      <c r="A7" s="430"/>
      <c r="B7" s="430"/>
      <c r="C7" s="49">
        <v>4</v>
      </c>
      <c r="D7" s="92" t="s" ph="1">
        <v>333</v>
      </c>
      <c r="E7" s="93">
        <v>3</v>
      </c>
      <c r="F7" s="94">
        <v>24</v>
      </c>
      <c r="G7" s="106"/>
      <c r="H7" s="430"/>
      <c r="I7" s="430"/>
      <c r="J7" s="49">
        <v>30</v>
      </c>
      <c r="K7" s="92" t="s" ph="1">
        <v>375</v>
      </c>
      <c r="L7" s="93">
        <v>3</v>
      </c>
      <c r="M7" s="94">
        <v>4</v>
      </c>
      <c r="N7" s="106"/>
      <c r="O7" s="430"/>
      <c r="P7" s="430"/>
      <c r="Q7" s="49">
        <v>56</v>
      </c>
      <c r="R7" s="92" t="s" ph="1">
        <v>358</v>
      </c>
      <c r="S7" s="93">
        <v>3</v>
      </c>
      <c r="T7" s="94">
        <v>15</v>
      </c>
      <c r="U7" s="37"/>
    </row>
    <row r="8" spans="1:21" s="16" customFormat="1" ht="18.75">
      <c r="A8" s="430"/>
      <c r="B8" s="430"/>
      <c r="C8" s="49">
        <v>5</v>
      </c>
      <c r="D8" s="92" t="s" ph="1">
        <v>555</v>
      </c>
      <c r="E8" s="95">
        <v>2</v>
      </c>
      <c r="F8" s="97">
        <v>25</v>
      </c>
      <c r="G8" s="106"/>
      <c r="H8" s="430" t="s">
        <v>372</v>
      </c>
      <c r="I8" s="430" t="s">
        <v>373</v>
      </c>
      <c r="J8" s="49">
        <v>31</v>
      </c>
      <c r="K8" s="92" t="s" ph="1">
        <v>363</v>
      </c>
      <c r="L8" s="93">
        <v>3</v>
      </c>
      <c r="M8" s="94">
        <v>9</v>
      </c>
      <c r="N8" s="106"/>
      <c r="O8" s="430"/>
      <c r="P8" s="430"/>
      <c r="Q8" s="49">
        <v>57</v>
      </c>
      <c r="R8" s="92" t="s" ph="1">
        <v>556</v>
      </c>
      <c r="S8" s="95">
        <v>1</v>
      </c>
      <c r="T8" s="94">
        <v>16</v>
      </c>
      <c r="U8" s="37"/>
    </row>
    <row r="9" spans="1:21" s="16" customFormat="1" ht="18.75">
      <c r="A9" s="430"/>
      <c r="B9" s="430"/>
      <c r="C9" s="95">
        <v>6</v>
      </c>
      <c r="D9" s="92" t="s" ph="1">
        <v>557</v>
      </c>
      <c r="E9" s="95">
        <v>2</v>
      </c>
      <c r="F9" s="97">
        <v>26</v>
      </c>
      <c r="G9" s="106"/>
      <c r="H9" s="430"/>
      <c r="I9" s="430"/>
      <c r="J9" s="49">
        <v>32</v>
      </c>
      <c r="K9" s="96" t="s" ph="1">
        <v>558</v>
      </c>
      <c r="L9" s="95">
        <v>1</v>
      </c>
      <c r="M9" s="94">
        <v>10</v>
      </c>
      <c r="N9" s="106"/>
      <c r="O9" s="430"/>
      <c r="P9" s="430"/>
      <c r="Q9" s="49">
        <v>58</v>
      </c>
      <c r="R9" s="92" t="s" ph="1">
        <v>359</v>
      </c>
      <c r="S9" s="93">
        <v>2</v>
      </c>
      <c r="T9" s="94">
        <v>17</v>
      </c>
      <c r="U9" s="37"/>
    </row>
    <row r="10" spans="1:21" s="16" customFormat="1" ht="18.75">
      <c r="A10" s="430" t="s">
        <v>350</v>
      </c>
      <c r="B10" s="430" t="s">
        <v>351</v>
      </c>
      <c r="C10" s="49">
        <v>7</v>
      </c>
      <c r="D10" s="92" t="s" ph="1">
        <v>341</v>
      </c>
      <c r="E10" s="93">
        <v>3</v>
      </c>
      <c r="F10" s="94">
        <v>32</v>
      </c>
      <c r="G10" s="106"/>
      <c r="H10" s="430"/>
      <c r="I10" s="430"/>
      <c r="J10" s="49">
        <v>33</v>
      </c>
      <c r="K10" s="96" t="s" ph="1">
        <v>364</v>
      </c>
      <c r="L10" s="95">
        <v>3</v>
      </c>
      <c r="M10" s="94">
        <v>11</v>
      </c>
      <c r="N10" s="106"/>
      <c r="O10" s="430"/>
      <c r="P10" s="430"/>
      <c r="Q10" s="49">
        <v>59</v>
      </c>
      <c r="R10" s="92" t="s" ph="1">
        <v>360</v>
      </c>
      <c r="S10" s="93">
        <v>3</v>
      </c>
      <c r="T10" s="94">
        <v>18</v>
      </c>
      <c r="U10" s="37"/>
    </row>
    <row r="11" spans="1:21" s="16" customFormat="1" ht="18.75">
      <c r="A11" s="430"/>
      <c r="B11" s="430"/>
      <c r="C11" s="49">
        <v>8</v>
      </c>
      <c r="D11" s="92" t="s" ph="1">
        <v>419</v>
      </c>
      <c r="E11" s="93">
        <v>2</v>
      </c>
      <c r="F11" s="94">
        <v>33</v>
      </c>
      <c r="G11" s="106"/>
      <c r="H11" s="430"/>
      <c r="I11" s="430"/>
      <c r="J11" s="49">
        <v>34</v>
      </c>
      <c r="K11" s="96" t="s" ph="1">
        <v>559</v>
      </c>
      <c r="L11" s="95">
        <v>1</v>
      </c>
      <c r="M11" s="94">
        <v>12</v>
      </c>
      <c r="N11" s="106"/>
      <c r="O11" s="430"/>
      <c r="P11" s="430"/>
      <c r="Q11" s="49">
        <v>60</v>
      </c>
      <c r="R11" s="92" t="s" ph="1">
        <v>560</v>
      </c>
      <c r="S11" s="95">
        <v>1</v>
      </c>
      <c r="T11" s="94">
        <v>19</v>
      </c>
      <c r="U11" s="37"/>
    </row>
    <row r="12" spans="1:21" s="16" customFormat="1" ht="18.75">
      <c r="A12" s="430"/>
      <c r="B12" s="430"/>
      <c r="C12" s="49">
        <v>9</v>
      </c>
      <c r="D12" s="92" t="s" ph="1">
        <v>340</v>
      </c>
      <c r="E12" s="93">
        <v>3</v>
      </c>
      <c r="F12" s="94">
        <v>34</v>
      </c>
      <c r="G12" s="106"/>
      <c r="H12" s="430"/>
      <c r="I12" s="430"/>
      <c r="J12" s="49">
        <v>35</v>
      </c>
      <c r="K12" s="96" t="s" ph="1">
        <v>365</v>
      </c>
      <c r="L12" s="95">
        <v>3</v>
      </c>
      <c r="M12" s="94">
        <v>13</v>
      </c>
      <c r="N12" s="106"/>
      <c r="O12" s="430"/>
      <c r="P12" s="430"/>
      <c r="Q12" s="49">
        <v>61</v>
      </c>
      <c r="R12" s="92" t="s" ph="1">
        <v>561</v>
      </c>
      <c r="S12" s="95">
        <v>1</v>
      </c>
      <c r="T12" s="94">
        <v>20</v>
      </c>
      <c r="U12" s="37"/>
    </row>
    <row r="13" spans="1:21" s="16" customFormat="1" ht="18.75">
      <c r="A13" s="430"/>
      <c r="B13" s="430"/>
      <c r="C13" s="49">
        <v>10</v>
      </c>
      <c r="D13" s="92" t="s" ph="1">
        <v>562</v>
      </c>
      <c r="E13" s="95">
        <v>2</v>
      </c>
      <c r="F13" s="94">
        <v>35</v>
      </c>
      <c r="G13" s="106"/>
      <c r="H13" s="430" t="s">
        <v>383</v>
      </c>
      <c r="I13" s="430" t="s">
        <v>384</v>
      </c>
      <c r="J13" s="49">
        <v>36</v>
      </c>
      <c r="K13" s="92" t="s" ph="1">
        <v>376</v>
      </c>
      <c r="L13" s="93">
        <v>3</v>
      </c>
      <c r="M13" s="94">
        <v>48</v>
      </c>
      <c r="N13" s="106"/>
      <c r="O13" s="430"/>
      <c r="P13" s="430"/>
      <c r="Q13" s="49">
        <v>62</v>
      </c>
      <c r="R13" s="92" t="s" ph="1">
        <v>563</v>
      </c>
      <c r="S13" s="95">
        <v>1</v>
      </c>
      <c r="T13" s="94">
        <v>21</v>
      </c>
      <c r="U13" s="37"/>
    </row>
    <row r="14" spans="1:21" s="16" customFormat="1" ht="18.75">
      <c r="A14" s="430"/>
      <c r="B14" s="430"/>
      <c r="C14" s="49">
        <v>11</v>
      </c>
      <c r="D14" s="92" t="s" ph="1">
        <v>352</v>
      </c>
      <c r="E14" s="93">
        <v>3</v>
      </c>
      <c r="F14" s="94">
        <v>36</v>
      </c>
      <c r="G14" s="106"/>
      <c r="H14" s="430"/>
      <c r="I14" s="430"/>
      <c r="J14" s="95">
        <v>37</v>
      </c>
      <c r="K14" s="96" t="s" ph="1">
        <v>380</v>
      </c>
      <c r="L14" s="95">
        <v>3</v>
      </c>
      <c r="M14" s="94">
        <v>49</v>
      </c>
      <c r="N14" s="106"/>
      <c r="O14" s="99"/>
      <c r="P14" s="99"/>
      <c r="Q14" s="40"/>
      <c r="R14" s="100"/>
      <c r="S14" s="100"/>
      <c r="T14" s="107"/>
      <c r="U14" s="37"/>
    </row>
    <row r="15" spans="1:21" s="16" customFormat="1" ht="18.75">
      <c r="A15" s="430"/>
      <c r="B15" s="430"/>
      <c r="C15" s="49">
        <v>12</v>
      </c>
      <c r="D15" s="92" t="s" ph="1">
        <v>342</v>
      </c>
      <c r="E15" s="93">
        <v>2</v>
      </c>
      <c r="F15" s="94">
        <v>37</v>
      </c>
      <c r="G15" s="106"/>
      <c r="H15" s="430"/>
      <c r="I15" s="430"/>
      <c r="J15" s="95">
        <v>38</v>
      </c>
      <c r="K15" s="96" t="s" ph="1">
        <v>379</v>
      </c>
      <c r="L15" s="95">
        <v>3</v>
      </c>
      <c r="M15" s="94">
        <v>50</v>
      </c>
      <c r="N15" s="106"/>
      <c r="O15" s="99"/>
      <c r="P15" s="99"/>
      <c r="Q15" s="40"/>
      <c r="R15" s="100"/>
      <c r="S15" s="100"/>
      <c r="T15" s="107"/>
      <c r="U15" s="37"/>
    </row>
    <row r="16" spans="1:21" s="16" customFormat="1" ht="18.75">
      <c r="A16" s="430"/>
      <c r="B16" s="430"/>
      <c r="C16" s="49">
        <v>13</v>
      </c>
      <c r="D16" s="92" t="s" ph="1">
        <v>343</v>
      </c>
      <c r="E16" s="93">
        <v>2</v>
      </c>
      <c r="F16" s="94">
        <v>38</v>
      </c>
      <c r="G16" s="106"/>
      <c r="H16" s="430"/>
      <c r="I16" s="430"/>
      <c r="J16" s="95">
        <v>39</v>
      </c>
      <c r="K16" s="96" t="s" ph="1">
        <v>417</v>
      </c>
      <c r="L16" s="95">
        <v>3</v>
      </c>
      <c r="M16" s="94">
        <v>51</v>
      </c>
      <c r="N16" s="106"/>
      <c r="O16" s="99"/>
      <c r="P16" s="99"/>
      <c r="Q16" s="40"/>
      <c r="R16" s="100"/>
      <c r="S16" s="100"/>
      <c r="T16" s="107"/>
      <c r="U16" s="37"/>
    </row>
    <row r="17" spans="1:21" s="16" customFormat="1" ht="18.75">
      <c r="A17" s="430"/>
      <c r="B17" s="430"/>
      <c r="C17" s="49">
        <v>14</v>
      </c>
      <c r="D17" s="92" t="s" ph="1">
        <v>344</v>
      </c>
      <c r="E17" s="93">
        <v>3</v>
      </c>
      <c r="F17" s="94">
        <v>39</v>
      </c>
      <c r="G17" s="106"/>
      <c r="H17" s="430"/>
      <c r="I17" s="430"/>
      <c r="J17" s="95">
        <v>40</v>
      </c>
      <c r="K17" s="96" t="s" ph="1">
        <v>378</v>
      </c>
      <c r="L17" s="95">
        <v>3</v>
      </c>
      <c r="M17" s="94">
        <v>52</v>
      </c>
      <c r="N17" s="106"/>
      <c r="O17" s="99"/>
      <c r="P17" s="99"/>
      <c r="Q17" s="40"/>
      <c r="R17" s="100"/>
      <c r="S17" s="100"/>
      <c r="T17" s="107"/>
      <c r="U17" s="37"/>
    </row>
    <row r="18" spans="1:21" s="16" customFormat="1" ht="18.75">
      <c r="A18" s="430" t="s">
        <v>348</v>
      </c>
      <c r="B18" s="430" t="s">
        <v>349</v>
      </c>
      <c r="C18" s="49">
        <v>15</v>
      </c>
      <c r="D18" s="92" t="s" ph="1">
        <v>339</v>
      </c>
      <c r="E18" s="93">
        <v>3</v>
      </c>
      <c r="F18" s="94">
        <v>5</v>
      </c>
      <c r="G18" s="106"/>
      <c r="H18" s="430"/>
      <c r="I18" s="430"/>
      <c r="J18" s="95">
        <v>41</v>
      </c>
      <c r="K18" s="96" t="s" ph="1">
        <v>377</v>
      </c>
      <c r="L18" s="95">
        <v>3</v>
      </c>
      <c r="M18" s="94">
        <v>53</v>
      </c>
      <c r="N18" s="106"/>
      <c r="O18" s="99"/>
      <c r="P18" s="99"/>
      <c r="Q18" s="40"/>
      <c r="R18" s="100"/>
      <c r="S18" s="100"/>
      <c r="T18" s="107"/>
      <c r="U18" s="37"/>
    </row>
    <row r="19" spans="1:21" s="16" customFormat="1" ht="18.75">
      <c r="A19" s="430"/>
      <c r="B19" s="430"/>
      <c r="C19" s="95">
        <v>16</v>
      </c>
      <c r="D19" s="92" t="s" ph="1">
        <v>338</v>
      </c>
      <c r="E19" s="93">
        <v>3</v>
      </c>
      <c r="F19" s="97">
        <v>6</v>
      </c>
      <c r="G19" s="106"/>
      <c r="H19" s="430"/>
      <c r="I19" s="430"/>
      <c r="J19" s="95">
        <v>42</v>
      </c>
      <c r="K19" s="96" t="s" ph="1">
        <v>746</v>
      </c>
      <c r="L19" s="95">
        <v>2</v>
      </c>
      <c r="M19" s="94">
        <v>54</v>
      </c>
      <c r="N19" s="106"/>
      <c r="O19" s="99"/>
      <c r="P19" s="99"/>
      <c r="Q19" s="40"/>
      <c r="R19" s="100" ph="1"/>
      <c r="S19" s="104"/>
      <c r="T19" s="107"/>
      <c r="U19" s="37"/>
    </row>
    <row r="20" spans="1:21" s="16" customFormat="1" ht="18.75">
      <c r="A20" s="430"/>
      <c r="B20" s="430"/>
      <c r="C20" s="95">
        <v>17</v>
      </c>
      <c r="D20" s="92" t="s" ph="1">
        <v>564</v>
      </c>
      <c r="E20" s="93">
        <v>2</v>
      </c>
      <c r="F20" s="97">
        <v>7</v>
      </c>
      <c r="G20" s="106"/>
      <c r="H20" s="430"/>
      <c r="I20" s="430"/>
      <c r="J20" s="95">
        <v>43</v>
      </c>
      <c r="K20" s="96" t="s" ph="1">
        <v>565</v>
      </c>
      <c r="L20" s="95">
        <v>2</v>
      </c>
      <c r="M20" s="97">
        <v>55</v>
      </c>
      <c r="N20" s="106"/>
      <c r="O20" s="99"/>
      <c r="P20" s="99"/>
      <c r="Q20" s="40"/>
      <c r="R20" s="102" ph="1"/>
      <c r="S20" s="103"/>
      <c r="T20" s="107"/>
      <c r="U20" s="37"/>
    </row>
    <row r="21" spans="1:21" s="16" customFormat="1" ht="18.75">
      <c r="A21" s="430"/>
      <c r="B21" s="430"/>
      <c r="C21" s="95">
        <v>18</v>
      </c>
      <c r="D21" s="92" t="s" ph="1">
        <v>566</v>
      </c>
      <c r="E21" s="93">
        <v>2</v>
      </c>
      <c r="F21" s="97">
        <v>8</v>
      </c>
      <c r="G21" s="106"/>
      <c r="H21" s="430"/>
      <c r="I21" s="430"/>
      <c r="J21" s="95">
        <v>44</v>
      </c>
      <c r="K21" s="96" t="s" ph="1">
        <v>567</v>
      </c>
      <c r="L21" s="95">
        <v>2</v>
      </c>
      <c r="M21" s="97">
        <v>56</v>
      </c>
      <c r="N21" s="106"/>
      <c r="O21" s="100"/>
      <c r="P21" s="100"/>
      <c r="Q21" s="40"/>
      <c r="R21" s="102" ph="1"/>
      <c r="S21" s="103"/>
      <c r="T21" s="104"/>
      <c r="U21" s="37"/>
    </row>
    <row r="22" spans="1:21" s="16" customFormat="1" ht="18.75">
      <c r="A22" s="430" t="s">
        <v>366</v>
      </c>
      <c r="B22" s="430" t="s">
        <v>367</v>
      </c>
      <c r="C22" s="95">
        <v>19</v>
      </c>
      <c r="D22" s="92" t="s" ph="1">
        <v>357</v>
      </c>
      <c r="E22" s="93">
        <v>3</v>
      </c>
      <c r="F22" s="97">
        <v>40</v>
      </c>
      <c r="G22" s="106"/>
      <c r="H22" s="430"/>
      <c r="I22" s="430"/>
      <c r="J22" s="95">
        <v>45</v>
      </c>
      <c r="K22" s="96" t="s" ph="1">
        <v>568</v>
      </c>
      <c r="L22" s="95">
        <v>2</v>
      </c>
      <c r="M22" s="97">
        <v>57</v>
      </c>
      <c r="N22" s="106"/>
      <c r="O22" s="100"/>
      <c r="P22" s="105"/>
      <c r="Q22" s="40"/>
      <c r="R22" s="102" ph="1"/>
      <c r="S22" s="103"/>
      <c r="T22" s="101"/>
      <c r="U22" s="37"/>
    </row>
    <row r="23" spans="1:21" s="16" customFormat="1" ht="18.75">
      <c r="A23" s="430"/>
      <c r="B23" s="430"/>
      <c r="C23" s="95">
        <v>20</v>
      </c>
      <c r="D23" s="92" t="s" ph="1">
        <v>353</v>
      </c>
      <c r="E23" s="93">
        <v>3</v>
      </c>
      <c r="F23" s="97">
        <v>41</v>
      </c>
      <c r="G23" s="106"/>
      <c r="H23" s="430"/>
      <c r="I23" s="430"/>
      <c r="J23" s="95">
        <v>46</v>
      </c>
      <c r="K23" s="96" t="s" ph="1">
        <v>569</v>
      </c>
      <c r="L23" s="95">
        <v>2</v>
      </c>
      <c r="M23" s="97">
        <v>58</v>
      </c>
      <c r="N23" s="106"/>
      <c r="O23" s="99"/>
      <c r="P23" s="99"/>
      <c r="Q23" s="40"/>
      <c r="R23" s="102" ph="1"/>
      <c r="S23" s="103"/>
      <c r="T23" s="101"/>
      <c r="U23" s="37"/>
    </row>
    <row r="24" spans="1:21" s="16" customFormat="1" ht="18.75">
      <c r="A24" s="430"/>
      <c r="B24" s="430"/>
      <c r="C24" s="95">
        <v>21</v>
      </c>
      <c r="D24" s="92" t="s" ph="1">
        <v>355</v>
      </c>
      <c r="E24" s="93">
        <v>3</v>
      </c>
      <c r="F24" s="97">
        <v>42</v>
      </c>
      <c r="G24" s="106"/>
      <c r="H24" s="430"/>
      <c r="I24" s="430"/>
      <c r="J24" s="49">
        <v>47</v>
      </c>
      <c r="K24" s="96" t="s" ph="1">
        <v>570</v>
      </c>
      <c r="L24" s="95">
        <v>2</v>
      </c>
      <c r="M24" s="94">
        <v>59</v>
      </c>
      <c r="N24" s="106"/>
      <c r="O24" s="100"/>
      <c r="P24" s="100"/>
      <c r="Q24" s="100"/>
      <c r="R24" s="100"/>
      <c r="S24" s="100"/>
      <c r="T24" s="101"/>
      <c r="U24" s="37"/>
    </row>
    <row r="25" spans="1:21" s="16" customFormat="1" ht="18.75">
      <c r="A25" s="430"/>
      <c r="B25" s="430"/>
      <c r="C25" s="95">
        <v>22</v>
      </c>
      <c r="D25" s="92" t="s" ph="1">
        <v>356</v>
      </c>
      <c r="E25" s="93">
        <v>3</v>
      </c>
      <c r="F25" s="97">
        <v>43</v>
      </c>
      <c r="G25" s="106"/>
      <c r="H25" s="430"/>
      <c r="I25" s="430"/>
      <c r="J25" s="49">
        <v>48</v>
      </c>
      <c r="K25" s="96" t="s" ph="1">
        <v>571</v>
      </c>
      <c r="L25" s="95">
        <v>2</v>
      </c>
      <c r="M25" s="97">
        <v>60</v>
      </c>
      <c r="N25" s="106"/>
      <c r="O25" s="100"/>
      <c r="P25" s="100"/>
      <c r="Q25" s="100"/>
      <c r="R25" s="100"/>
      <c r="S25" s="100"/>
      <c r="T25" s="101"/>
      <c r="U25" s="37"/>
    </row>
    <row r="26" spans="1:21" s="16" customFormat="1" ht="18.75">
      <c r="A26" s="430"/>
      <c r="B26" s="430"/>
      <c r="C26" s="95">
        <v>23</v>
      </c>
      <c r="D26" s="92" t="s" ph="1">
        <v>354</v>
      </c>
      <c r="E26" s="93">
        <v>3</v>
      </c>
      <c r="F26" s="97">
        <v>44</v>
      </c>
      <c r="G26" s="106"/>
      <c r="H26" s="430"/>
      <c r="I26" s="430"/>
      <c r="J26" s="49">
        <v>49</v>
      </c>
      <c r="K26" s="96" t="s" ph="1">
        <v>572</v>
      </c>
      <c r="L26" s="95">
        <v>2</v>
      </c>
      <c r="M26" s="97">
        <v>61</v>
      </c>
      <c r="N26" s="106"/>
      <c r="O26" s="100"/>
      <c r="P26" s="100"/>
      <c r="Q26" s="100"/>
      <c r="R26" s="100"/>
      <c r="S26" s="100"/>
      <c r="T26" s="101"/>
      <c r="U26" s="37"/>
    </row>
    <row r="27" spans="1:21" s="16" customFormat="1" ht="18.75">
      <c r="A27" s="430"/>
      <c r="B27" s="430"/>
      <c r="C27" s="95">
        <v>24</v>
      </c>
      <c r="D27" s="92" t="s" ph="1">
        <v>573</v>
      </c>
      <c r="E27" s="95">
        <v>2</v>
      </c>
      <c r="F27" s="97">
        <v>45</v>
      </c>
      <c r="G27" s="106"/>
      <c r="H27" s="430"/>
      <c r="I27" s="430"/>
      <c r="J27" s="95">
        <v>50</v>
      </c>
      <c r="K27" s="96" t="s" ph="1">
        <v>574</v>
      </c>
      <c r="L27" s="95">
        <v>2</v>
      </c>
      <c r="M27" s="97">
        <v>62</v>
      </c>
      <c r="N27" s="106"/>
      <c r="O27" s="100"/>
      <c r="P27" s="100"/>
      <c r="Q27" s="100"/>
      <c r="R27" s="100"/>
      <c r="S27" s="100"/>
      <c r="T27" s="101"/>
      <c r="U27" s="37"/>
    </row>
    <row r="28" spans="1:21" s="16" customFormat="1" ht="18.75">
      <c r="A28" s="430"/>
      <c r="B28" s="430"/>
      <c r="C28" s="49">
        <v>25</v>
      </c>
      <c r="D28" s="92" t="s" ph="1">
        <v>575</v>
      </c>
      <c r="E28" s="93">
        <v>2</v>
      </c>
      <c r="F28" s="94">
        <v>46</v>
      </c>
      <c r="G28" s="106"/>
      <c r="H28" s="430" t="s">
        <v>347</v>
      </c>
      <c r="I28" s="432" t="s">
        <v>551</v>
      </c>
      <c r="J28" s="95">
        <v>51</v>
      </c>
      <c r="K28" s="96" t="s" ph="1">
        <v>336</v>
      </c>
      <c r="L28" s="95">
        <v>3</v>
      </c>
      <c r="M28" s="97">
        <v>27</v>
      </c>
      <c r="N28" s="106"/>
      <c r="O28" s="100"/>
      <c r="P28" s="100"/>
      <c r="Q28" s="100"/>
      <c r="R28" s="100"/>
      <c r="S28" s="100"/>
      <c r="T28" s="101"/>
      <c r="U28" s="37"/>
    </row>
    <row r="29" spans="1:21" ht="15.75" customHeight="1">
      <c r="A29" s="430"/>
      <c r="B29" s="430"/>
      <c r="C29" s="95">
        <v>26</v>
      </c>
      <c r="D29" s="92" t="s" ph="1">
        <v>576</v>
      </c>
      <c r="E29" s="95">
        <v>2</v>
      </c>
      <c r="F29" s="97">
        <v>47</v>
      </c>
      <c r="G29" s="87"/>
      <c r="H29" s="430"/>
      <c r="I29" s="432"/>
      <c r="J29" s="95">
        <v>52</v>
      </c>
      <c r="K29" s="96" t="s" ph="1">
        <v>337</v>
      </c>
      <c r="L29" s="95">
        <v>3</v>
      </c>
      <c r="M29" s="97">
        <v>28</v>
      </c>
      <c r="N29" s="87"/>
      <c r="O29" s="100"/>
      <c r="P29" s="100"/>
      <c r="Q29" s="104"/>
      <c r="R29" s="100"/>
      <c r="S29" s="100"/>
      <c r="T29" s="101"/>
    </row>
    <row r="30" spans="1:21" ht="15.75" customHeight="1">
      <c r="G30" s="34"/>
      <c r="N30" s="34"/>
    </row>
    <row r="31" spans="1:21" ht="15.75" customHeight="1">
      <c r="D31" s="14" ph="1"/>
      <c r="K31" s="14" ph="1"/>
    </row>
  </sheetData>
  <mergeCells count="20">
    <mergeCell ref="O6:O13"/>
    <mergeCell ref="P6:P13"/>
    <mergeCell ref="H8:H12"/>
    <mergeCell ref="I8:I12"/>
    <mergeCell ref="H4:H7"/>
    <mergeCell ref="I4:I7"/>
    <mergeCell ref="O4:O5"/>
    <mergeCell ref="P4:P5"/>
    <mergeCell ref="H13:H27"/>
    <mergeCell ref="I13:I27"/>
    <mergeCell ref="A22:A29"/>
    <mergeCell ref="B22:B29"/>
    <mergeCell ref="H28:H29"/>
    <mergeCell ref="I28:I29"/>
    <mergeCell ref="A5:A9"/>
    <mergeCell ref="B5:B9"/>
    <mergeCell ref="A10:A17"/>
    <mergeCell ref="B10:B17"/>
    <mergeCell ref="A18:A21"/>
    <mergeCell ref="B18:B21"/>
  </mergeCells>
  <phoneticPr fontId="17" type="Hiragana"/>
  <printOptions horizontalCentered="1" verticalCentered="1"/>
  <pageMargins left="0.59055118110236227" right="0.35433070866141736" top="0.78740157480314965" bottom="0.78740157480314965" header="0.39370078740157483" footer="0.39370078740157483"/>
  <pageSetup paperSize="9" scale="98" orientation="landscape" horizontalDpi="4294967293" r:id="rId1"/>
  <headerFooter alignWithMargins="0">
    <oddFooter>&amp;C６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55"/>
  <sheetViews>
    <sheetView showGridLines="0" topLeftCell="A4" zoomScale="80" zoomScaleNormal="80" zoomScaleSheetLayoutView="80" zoomScalePageLayoutView="90" workbookViewId="0">
      <selection activeCell="AK24" sqref="AK24"/>
    </sheetView>
  </sheetViews>
  <sheetFormatPr defaultRowHeight="15" customHeight="1"/>
  <cols>
    <col min="1" max="1" width="4.85546875" style="3" customWidth="1"/>
    <col min="2" max="2" width="3.42578125" style="3" customWidth="1"/>
    <col min="3" max="37" width="3.5703125" style="3" customWidth="1"/>
    <col min="38" max="41" width="3.42578125" style="3"/>
    <col min="42" max="42" width="3.42578125" style="3" customWidth="1"/>
    <col min="43" max="45" width="3.5703125" style="3" customWidth="1"/>
    <col min="46" max="46" width="7.5703125" style="3" bestFit="1" customWidth="1"/>
    <col min="47" max="77" width="3.5703125" style="3" customWidth="1"/>
    <col min="78" max="16384" width="9.140625" style="3"/>
  </cols>
  <sheetData>
    <row r="1" spans="1:39" ht="17.25">
      <c r="A1" s="17" t="s">
        <v>256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</row>
    <row r="2" spans="1:39" ht="15" customHeight="1" thickBo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</row>
    <row r="3" spans="1:39" ht="18.75" customHeight="1">
      <c r="A3" s="108"/>
      <c r="B3" s="387" t="str">
        <f>IF(B$28="","",VLOOKUP(B$28,女子データ!$A$2:$G$91,7))</f>
        <v/>
      </c>
      <c r="C3" s="388" t="str">
        <f>IF(C$28="","",VLOOKUP(C$28,女子データ!$A$2:$G$91,7))</f>
        <v/>
      </c>
      <c r="D3" s="390" t="str">
        <f>IF(D$28="","",VLOOKUP(D$28,女子データ!$A$2:$G$91,7))</f>
        <v/>
      </c>
      <c r="E3" s="389" t="str">
        <f>IF(E$28="","",VLOOKUP(E$28,女子データ!$A$2:$G$91,7))</f>
        <v/>
      </c>
      <c r="F3" s="388" t="str">
        <f>IF(F$28="","",VLOOKUP(F$28,女子データ!$A$2:$G$91,7))</f>
        <v/>
      </c>
      <c r="G3" s="390" t="str">
        <f>IF(G$28="","",VLOOKUP(G$28,女子データ!$A$2:$G$91,7))</f>
        <v/>
      </c>
      <c r="H3" s="389" t="str">
        <f>IF(H$28="","",VLOOKUP(H$28,女子データ!$A$2:$G$91,7))</f>
        <v/>
      </c>
      <c r="I3" s="388" t="str">
        <f>IF(I$28="","",VLOOKUP(I$28,女子データ!$A$2:$G$91,7))</f>
        <v/>
      </c>
      <c r="J3" s="390" t="str">
        <f>IF(J$28="","",VLOOKUP(J$28,女子データ!$A$2:$G$91,7))</f>
        <v/>
      </c>
      <c r="K3" s="389" t="str">
        <f>IF(K$28="","",VLOOKUP(K$28,女子データ!$A$2:$G$91,7))</f>
        <v/>
      </c>
      <c r="L3" s="388" t="str">
        <f>IF(L$28="","",VLOOKUP(L$28,女子データ!$A$2:$G$91,7))</f>
        <v/>
      </c>
      <c r="M3" s="391" t="str">
        <f>IF(M$28="","",VLOOKUP(M$28,女子データ!$A$2:$G$91,7))</f>
        <v/>
      </c>
      <c r="N3" s="387" t="str">
        <f>IF(N$28="","",VLOOKUP(N$28,女子データ!$A$2:$G$91,7))</f>
        <v/>
      </c>
      <c r="O3" s="388" t="str">
        <f>IF(O$28="","",VLOOKUP(O$28,女子データ!$A$2:$G$91,7))</f>
        <v/>
      </c>
      <c r="P3" s="390" t="str">
        <f>IF(P$28="","",VLOOKUP(P$28,女子データ!$A$2:$G$91,7))</f>
        <v/>
      </c>
      <c r="Q3" s="389" t="str">
        <f>IF(Q$28="","",VLOOKUP(Q$28,女子データ!$A$2:$G$91,7))</f>
        <v/>
      </c>
      <c r="R3" s="388" t="str">
        <f>IF(R$28="","",VLOOKUP(R$28,女子データ!$A$2:$G$91,7))</f>
        <v/>
      </c>
      <c r="S3" s="390" t="str">
        <f>IF(S$28="","",VLOOKUP(S$28,女子データ!$A$2:$G$91,7))</f>
        <v/>
      </c>
      <c r="T3" s="389" t="str">
        <f>IF(T$28="","",VLOOKUP(T$28,女子データ!$A$2:$G$91,7))</f>
        <v/>
      </c>
      <c r="U3" s="388" t="str">
        <f>IF(U$28="","",VLOOKUP(U$28,女子データ!$A$2:$G$91,7))</f>
        <v/>
      </c>
      <c r="V3" s="390" t="str">
        <f>IF(V$28="","",VLOOKUP(V$28,女子データ!$A$2:$G$91,7))</f>
        <v/>
      </c>
      <c r="W3" s="389" t="str">
        <f>IF(W$28="","",VLOOKUP(W$28,女子データ!$A$2:$G$91,7))</f>
        <v/>
      </c>
      <c r="X3" s="388" t="str">
        <f>IF(X$28="","",VLOOKUP(X$28,女子データ!$A$2:$G$91,7))</f>
        <v/>
      </c>
      <c r="Y3" s="391" t="str">
        <f>IF(Y$28="","",VLOOKUP(Y$28,女子データ!$A$2:$G$91,7))</f>
        <v/>
      </c>
      <c r="Z3" s="387" t="str">
        <f>IF(Z$28="","",VLOOKUP(Z$28,女子データ!$A$2:$G$91,7))</f>
        <v/>
      </c>
      <c r="AA3" s="388" t="str">
        <f>IF(AA$28="","",VLOOKUP(AA$28,女子データ!$A$2:$G$91,7))</f>
        <v/>
      </c>
      <c r="AB3" s="390" t="str">
        <f>IF(AB$28="","",VLOOKUP(AB$28,女子データ!$A$2:$G$91,7))</f>
        <v/>
      </c>
      <c r="AC3" s="389" t="str">
        <f>IF(AC$28="","",VLOOKUP(AC$28,女子データ!$A$2:$G$91,7))</f>
        <v/>
      </c>
      <c r="AD3" s="388" t="str">
        <f>IF(AD$28="","",VLOOKUP(AD$28,女子データ!$A$2:$G$91,7))</f>
        <v/>
      </c>
      <c r="AE3" s="390" t="str">
        <f>IF(AE$28="","",VLOOKUP(AE$28,女子データ!$A$2:$G$91,7))</f>
        <v/>
      </c>
      <c r="AF3" s="389" t="str">
        <f>IF(AF$28="","",VLOOKUP(AF$28,女子データ!$A$2:$G$91,7))</f>
        <v/>
      </c>
      <c r="AG3" s="388" t="str">
        <f>IF(AG$28="","",VLOOKUP(AG$28,女子データ!$A$2:$G$91,7))</f>
        <v/>
      </c>
      <c r="AH3" s="390" t="str">
        <f>IF(AH$28="","",VLOOKUP(AH$28,女子データ!$A$2:$G$91,7))</f>
        <v/>
      </c>
      <c r="AI3" s="389" t="str">
        <f>IF(AI$28="","",VLOOKUP(AI$28,女子データ!$A$2:$G$91,7))</f>
        <v/>
      </c>
      <c r="AJ3" s="388" t="str">
        <f>IF(AJ$28="","",VLOOKUP(AJ$28,女子データ!$A$2:$G$91,7))</f>
        <v/>
      </c>
      <c r="AK3" s="391" t="str">
        <f>IF(AK$28="","",VLOOKUP(AK$28,女子データ!$A$2:$G$91,7))</f>
        <v/>
      </c>
      <c r="AL3" s="442" t="s">
        <v>2</v>
      </c>
      <c r="AM3" s="443"/>
    </row>
    <row r="4" spans="1:39" ht="15" customHeight="1">
      <c r="A4" s="108"/>
      <c r="B4" s="116"/>
      <c r="C4" s="117"/>
      <c r="D4" s="118"/>
      <c r="E4" s="119"/>
      <c r="F4" s="117"/>
      <c r="G4" s="120"/>
      <c r="H4" s="121"/>
      <c r="I4" s="117"/>
      <c r="J4" s="120"/>
      <c r="K4" s="121"/>
      <c r="L4" s="117"/>
      <c r="M4" s="122"/>
      <c r="N4" s="116"/>
      <c r="O4" s="117"/>
      <c r="P4" s="118"/>
      <c r="Q4" s="119"/>
      <c r="R4" s="117"/>
      <c r="S4" s="120"/>
      <c r="T4" s="121"/>
      <c r="U4" s="117"/>
      <c r="V4" s="120"/>
      <c r="W4" s="121"/>
      <c r="X4" s="117"/>
      <c r="Y4" s="122"/>
      <c r="Z4" s="116"/>
      <c r="AA4" s="117"/>
      <c r="AB4" s="118"/>
      <c r="AC4" s="119"/>
      <c r="AD4" s="117"/>
      <c r="AE4" s="120"/>
      <c r="AF4" s="121"/>
      <c r="AG4" s="117"/>
      <c r="AH4" s="118"/>
      <c r="AI4" s="119"/>
      <c r="AJ4" s="117"/>
      <c r="AK4" s="122"/>
      <c r="AL4" s="444" t="s">
        <v>184</v>
      </c>
      <c r="AM4" s="445"/>
    </row>
    <row r="5" spans="1:39" ht="15" customHeight="1">
      <c r="A5" s="108"/>
      <c r="B5" s="123"/>
      <c r="C5" s="124"/>
      <c r="D5" s="125"/>
      <c r="E5" s="126"/>
      <c r="F5" s="124"/>
      <c r="G5" s="127"/>
      <c r="H5" s="128"/>
      <c r="I5" s="124"/>
      <c r="J5" s="127"/>
      <c r="K5" s="128"/>
      <c r="L5" s="124"/>
      <c r="M5" s="129"/>
      <c r="N5" s="123"/>
      <c r="O5" s="124"/>
      <c r="P5" s="125"/>
      <c r="Q5" s="126"/>
      <c r="R5" s="124"/>
      <c r="S5" s="127"/>
      <c r="T5" s="128"/>
      <c r="U5" s="124"/>
      <c r="V5" s="127"/>
      <c r="W5" s="128"/>
      <c r="X5" s="124"/>
      <c r="Y5" s="129"/>
      <c r="Z5" s="123"/>
      <c r="AA5" s="124"/>
      <c r="AB5" s="125"/>
      <c r="AC5" s="126"/>
      <c r="AD5" s="124"/>
      <c r="AE5" s="127"/>
      <c r="AF5" s="128"/>
      <c r="AG5" s="124"/>
      <c r="AH5" s="125"/>
      <c r="AI5" s="126"/>
      <c r="AJ5" s="124"/>
      <c r="AK5" s="129"/>
      <c r="AL5" s="446"/>
      <c r="AM5" s="447"/>
    </row>
    <row r="6" spans="1:39" ht="15" customHeight="1">
      <c r="A6" s="108"/>
      <c r="B6" s="123"/>
      <c r="C6" s="124"/>
      <c r="D6" s="125"/>
      <c r="E6" s="126"/>
      <c r="F6" s="124"/>
      <c r="G6" s="127"/>
      <c r="H6" s="128"/>
      <c r="I6" s="124"/>
      <c r="J6" s="127"/>
      <c r="K6" s="128"/>
      <c r="L6" s="124"/>
      <c r="M6" s="129"/>
      <c r="N6" s="123"/>
      <c r="O6" s="124"/>
      <c r="P6" s="125"/>
      <c r="Q6" s="126"/>
      <c r="R6" s="124"/>
      <c r="S6" s="127"/>
      <c r="T6" s="128"/>
      <c r="U6" s="124"/>
      <c r="V6" s="127"/>
      <c r="W6" s="128"/>
      <c r="X6" s="124"/>
      <c r="Y6" s="129"/>
      <c r="Z6" s="123"/>
      <c r="AA6" s="124"/>
      <c r="AB6" s="125"/>
      <c r="AC6" s="126"/>
      <c r="AD6" s="124"/>
      <c r="AE6" s="127"/>
      <c r="AF6" s="128"/>
      <c r="AG6" s="124"/>
      <c r="AH6" s="125"/>
      <c r="AI6" s="126"/>
      <c r="AJ6" s="124"/>
      <c r="AK6" s="129"/>
      <c r="AL6" s="446"/>
      <c r="AM6" s="447"/>
    </row>
    <row r="7" spans="1:39" ht="15" customHeight="1">
      <c r="A7" s="108"/>
      <c r="B7" s="123"/>
      <c r="C7" s="124"/>
      <c r="D7" s="125"/>
      <c r="E7" s="126"/>
      <c r="F7" s="124"/>
      <c r="G7" s="127"/>
      <c r="H7" s="128"/>
      <c r="I7" s="124"/>
      <c r="J7" s="127"/>
      <c r="K7" s="128"/>
      <c r="L7" s="124"/>
      <c r="M7" s="129"/>
      <c r="N7" s="123"/>
      <c r="O7" s="124"/>
      <c r="P7" s="125"/>
      <c r="Q7" s="126"/>
      <c r="R7" s="124"/>
      <c r="S7" s="127"/>
      <c r="T7" s="128"/>
      <c r="U7" s="124"/>
      <c r="V7" s="127"/>
      <c r="W7" s="128"/>
      <c r="X7" s="124"/>
      <c r="Y7" s="129"/>
      <c r="Z7" s="123"/>
      <c r="AA7" s="124"/>
      <c r="AB7" s="125"/>
      <c r="AC7" s="126"/>
      <c r="AD7" s="124"/>
      <c r="AE7" s="127"/>
      <c r="AF7" s="128"/>
      <c r="AG7" s="124"/>
      <c r="AH7" s="125"/>
      <c r="AI7" s="126"/>
      <c r="AJ7" s="124"/>
      <c r="AK7" s="129"/>
      <c r="AL7" s="446"/>
      <c r="AM7" s="447"/>
    </row>
    <row r="8" spans="1:39" ht="15" customHeight="1">
      <c r="A8" s="108"/>
      <c r="B8" s="130"/>
      <c r="C8" s="131"/>
      <c r="D8" s="132"/>
      <c r="E8" s="133"/>
      <c r="F8" s="131"/>
      <c r="G8" s="134"/>
      <c r="H8" s="135"/>
      <c r="I8" s="131"/>
      <c r="J8" s="134"/>
      <c r="K8" s="135"/>
      <c r="L8" s="131"/>
      <c r="M8" s="136"/>
      <c r="N8" s="130"/>
      <c r="O8" s="131"/>
      <c r="P8" s="132"/>
      <c r="Q8" s="133"/>
      <c r="R8" s="131"/>
      <c r="S8" s="134"/>
      <c r="T8" s="135"/>
      <c r="U8" s="131"/>
      <c r="V8" s="134"/>
      <c r="W8" s="135"/>
      <c r="X8" s="131"/>
      <c r="Y8" s="136"/>
      <c r="Z8" s="130"/>
      <c r="AA8" s="131"/>
      <c r="AB8" s="132"/>
      <c r="AC8" s="133"/>
      <c r="AD8" s="131"/>
      <c r="AE8" s="134"/>
      <c r="AF8" s="135"/>
      <c r="AG8" s="131"/>
      <c r="AH8" s="132"/>
      <c r="AI8" s="133"/>
      <c r="AJ8" s="131"/>
      <c r="AK8" s="136"/>
      <c r="AL8" s="448"/>
      <c r="AM8" s="449"/>
    </row>
    <row r="9" spans="1:39" ht="18.75" customHeight="1">
      <c r="A9" s="108"/>
      <c r="B9" s="137" t="str">
        <f t="shared" ref="B9" si="0">IF(B24="","",COUNTIF(B11:B24,"○"))</f>
        <v/>
      </c>
      <c r="C9" s="138" t="str">
        <f t="shared" ref="C9" si="1">IF(C24="","",COUNTIF(C11:C24,"○"))</f>
        <v/>
      </c>
      <c r="D9" s="139" t="str">
        <f t="shared" ref="D9" si="2">IF(D24="","",COUNTIF(D11:D24,"○"))</f>
        <v/>
      </c>
      <c r="E9" s="140" t="str">
        <f t="shared" ref="E9" si="3">IF(E24="","",COUNTIF(E11:E24,"○"))</f>
        <v/>
      </c>
      <c r="F9" s="138" t="str">
        <f t="shared" ref="F9" si="4">IF(F24="","",COUNTIF(F11:F24,"○"))</f>
        <v/>
      </c>
      <c r="G9" s="141" t="str">
        <f t="shared" ref="G9" si="5">IF(G24="","",COUNTIF(G11:G24,"○"))</f>
        <v/>
      </c>
      <c r="H9" s="142" t="str">
        <f t="shared" ref="H9" si="6">IF(H24="","",COUNTIF(H11:H24,"○"))</f>
        <v/>
      </c>
      <c r="I9" s="138" t="str">
        <f t="shared" ref="I9" si="7">IF(I24="","",COUNTIF(I11:I24,"○"))</f>
        <v/>
      </c>
      <c r="J9" s="141" t="str">
        <f t="shared" ref="J9" si="8">IF(J24="","",COUNTIF(J11:J24,"○"))</f>
        <v/>
      </c>
      <c r="K9" s="142" t="str">
        <f t="shared" ref="K9" si="9">IF(K24="","",COUNTIF(K11:K24,"○"))</f>
        <v/>
      </c>
      <c r="L9" s="138" t="str">
        <f t="shared" ref="L9" si="10">IF(L24="","",COUNTIF(L11:L24,"○"))</f>
        <v/>
      </c>
      <c r="M9" s="143" t="str">
        <f t="shared" ref="M9" si="11">IF(M24="","",COUNTIF(M11:M24,"○"))</f>
        <v/>
      </c>
      <c r="N9" s="137" t="str">
        <f t="shared" ref="N9" si="12">IF(N24="","",COUNTIF(N11:N24,"○"))</f>
        <v/>
      </c>
      <c r="O9" s="138" t="str">
        <f t="shared" ref="O9" si="13">IF(O24="","",COUNTIF(O11:O24,"○"))</f>
        <v/>
      </c>
      <c r="P9" s="139" t="str">
        <f t="shared" ref="P9" si="14">IF(P24="","",COUNTIF(P11:P24,"○"))</f>
        <v/>
      </c>
      <c r="Q9" s="140" t="str">
        <f t="shared" ref="Q9" si="15">IF(Q24="","",COUNTIF(Q11:Q24,"○"))</f>
        <v/>
      </c>
      <c r="R9" s="138" t="str">
        <f t="shared" ref="R9" si="16">IF(R24="","",COUNTIF(R11:R24,"○"))</f>
        <v/>
      </c>
      <c r="S9" s="141" t="str">
        <f t="shared" ref="S9" si="17">IF(S24="","",COUNTIF(S11:S24,"○"))</f>
        <v/>
      </c>
      <c r="T9" s="142" t="str">
        <f t="shared" ref="T9" si="18">IF(T24="","",COUNTIF(T11:T24,"○"))</f>
        <v/>
      </c>
      <c r="U9" s="138" t="str">
        <f t="shared" ref="U9" si="19">IF(U24="","",COUNTIF(U11:U24,"○"))</f>
        <v/>
      </c>
      <c r="V9" s="141" t="str">
        <f t="shared" ref="V9" si="20">IF(V24="","",COUNTIF(V11:V24,"○"))</f>
        <v/>
      </c>
      <c r="W9" s="142" t="str">
        <f t="shared" ref="W9" si="21">IF(W24="","",COUNTIF(W11:W24,"○"))</f>
        <v/>
      </c>
      <c r="X9" s="138" t="str">
        <f t="shared" ref="X9" si="22">IF(X24="","",COUNTIF(X11:X24,"○"))</f>
        <v/>
      </c>
      <c r="Y9" s="143" t="str">
        <f t="shared" ref="Y9" si="23">IF(Y24="","",COUNTIF(Y11:Y24,"○"))</f>
        <v/>
      </c>
      <c r="Z9" s="137" t="str">
        <f t="shared" ref="Z9" si="24">IF(Z24="","",COUNTIF(Z11:Z24,"○"))</f>
        <v/>
      </c>
      <c r="AA9" s="138" t="str">
        <f t="shared" ref="AA9" si="25">IF(AA24="","",COUNTIF(AA11:AA24,"○"))</f>
        <v/>
      </c>
      <c r="AB9" s="139" t="str">
        <f t="shared" ref="AB9" si="26">IF(AB24="","",COUNTIF(AB11:AB24,"○"))</f>
        <v/>
      </c>
      <c r="AC9" s="140" t="str">
        <f t="shared" ref="AC9" si="27">IF(AC24="","",COUNTIF(AC11:AC24,"○"))</f>
        <v/>
      </c>
      <c r="AD9" s="138" t="str">
        <f t="shared" ref="AD9" si="28">IF(AD24="","",COUNTIF(AD11:AD24,"○"))</f>
        <v/>
      </c>
      <c r="AE9" s="141" t="str">
        <f t="shared" ref="AE9" si="29">IF(AE24="","",COUNTIF(AE11:AE24,"○"))</f>
        <v/>
      </c>
      <c r="AF9" s="142" t="str">
        <f t="shared" ref="AF9" si="30">IF(AF24="","",COUNTIF(AF11:AF24,"○"))</f>
        <v/>
      </c>
      <c r="AG9" s="138" t="str">
        <f t="shared" ref="AG9" si="31">IF(AG24="","",COUNTIF(AG11:AG24,"○"))</f>
        <v/>
      </c>
      <c r="AH9" s="139" t="str">
        <f t="shared" ref="AH9" si="32">IF(AH24="","",COUNTIF(AH11:AH24,"○"))</f>
        <v/>
      </c>
      <c r="AI9" s="140" t="str">
        <f t="shared" ref="AI9" si="33">IF(AI24="","",COUNTIF(AI11:AI24,"○"))</f>
        <v/>
      </c>
      <c r="AJ9" s="138" t="str">
        <f t="shared" ref="AJ9" si="34">IF(AJ24="","",COUNTIF(AJ11:AJ24,"○"))</f>
        <v/>
      </c>
      <c r="AK9" s="143" t="str">
        <f t="shared" ref="AK9" si="35">IF(AK24="","",COUNTIF(AK11:AK24,"○"))</f>
        <v/>
      </c>
      <c r="AL9" s="433" t="s">
        <v>11</v>
      </c>
      <c r="AM9" s="437"/>
    </row>
    <row r="10" spans="1:39" ht="15" customHeight="1">
      <c r="A10" s="108"/>
      <c r="B10" s="116" t="str">
        <f t="shared" ref="B10:AJ10" si="36">IF(B14="","",COUNTIF(B11:B14,"○"))</f>
        <v/>
      </c>
      <c r="C10" s="117" t="str">
        <f t="shared" si="36"/>
        <v/>
      </c>
      <c r="D10" s="118" t="str">
        <f t="shared" si="36"/>
        <v/>
      </c>
      <c r="E10" s="119" t="str">
        <f t="shared" si="36"/>
        <v/>
      </c>
      <c r="F10" s="117" t="str">
        <f t="shared" si="36"/>
        <v/>
      </c>
      <c r="G10" s="120" t="str">
        <f t="shared" si="36"/>
        <v/>
      </c>
      <c r="H10" s="121" t="str">
        <f t="shared" si="36"/>
        <v/>
      </c>
      <c r="I10" s="117" t="str">
        <f t="shared" si="36"/>
        <v/>
      </c>
      <c r="J10" s="120" t="str">
        <f t="shared" si="36"/>
        <v/>
      </c>
      <c r="K10" s="121" t="str">
        <f t="shared" si="36"/>
        <v/>
      </c>
      <c r="L10" s="117" t="str">
        <f t="shared" si="36"/>
        <v/>
      </c>
      <c r="M10" s="122" t="str">
        <f t="shared" si="36"/>
        <v/>
      </c>
      <c r="N10" s="116" t="str">
        <f t="shared" si="36"/>
        <v/>
      </c>
      <c r="O10" s="117" t="str">
        <f t="shared" si="36"/>
        <v/>
      </c>
      <c r="P10" s="118" t="str">
        <f t="shared" si="36"/>
        <v/>
      </c>
      <c r="Q10" s="119" t="str">
        <f t="shared" si="36"/>
        <v/>
      </c>
      <c r="R10" s="117" t="str">
        <f t="shared" si="36"/>
        <v/>
      </c>
      <c r="S10" s="120" t="str">
        <f t="shared" si="36"/>
        <v/>
      </c>
      <c r="T10" s="121" t="str">
        <f t="shared" si="36"/>
        <v/>
      </c>
      <c r="U10" s="117" t="str">
        <f t="shared" si="36"/>
        <v/>
      </c>
      <c r="V10" s="120" t="str">
        <f t="shared" si="36"/>
        <v/>
      </c>
      <c r="W10" s="121" t="str">
        <f t="shared" si="36"/>
        <v/>
      </c>
      <c r="X10" s="117" t="str">
        <f t="shared" si="36"/>
        <v/>
      </c>
      <c r="Y10" s="122" t="str">
        <f t="shared" si="36"/>
        <v/>
      </c>
      <c r="Z10" s="116" t="str">
        <f t="shared" si="36"/>
        <v/>
      </c>
      <c r="AA10" s="117" t="str">
        <f t="shared" si="36"/>
        <v/>
      </c>
      <c r="AB10" s="118" t="str">
        <f t="shared" si="36"/>
        <v/>
      </c>
      <c r="AC10" s="119" t="str">
        <f t="shared" si="36"/>
        <v/>
      </c>
      <c r="AD10" s="117" t="str">
        <f t="shared" si="36"/>
        <v/>
      </c>
      <c r="AE10" s="120" t="str">
        <f t="shared" si="36"/>
        <v/>
      </c>
      <c r="AF10" s="121" t="str">
        <f t="shared" si="36"/>
        <v/>
      </c>
      <c r="AG10" s="117" t="str">
        <f t="shared" si="36"/>
        <v/>
      </c>
      <c r="AH10" s="118" t="str">
        <f t="shared" si="36"/>
        <v/>
      </c>
      <c r="AI10" s="119" t="str">
        <f t="shared" si="36"/>
        <v/>
      </c>
      <c r="AJ10" s="117" t="str">
        <f t="shared" si="36"/>
        <v/>
      </c>
      <c r="AK10" s="143" t="str">
        <f>IF(AK14="","",COUNTIF(AK11:AK14,"○"))</f>
        <v/>
      </c>
      <c r="AL10" s="433" t="s">
        <v>0</v>
      </c>
      <c r="AM10" s="437"/>
    </row>
    <row r="11" spans="1:39" ht="15" customHeight="1">
      <c r="A11" s="108"/>
      <c r="B11" s="144"/>
      <c r="C11" s="145"/>
      <c r="D11" s="146"/>
      <c r="E11" s="147"/>
      <c r="F11" s="145"/>
      <c r="G11" s="148"/>
      <c r="H11" s="149"/>
      <c r="I11" s="145"/>
      <c r="J11" s="148"/>
      <c r="K11" s="149"/>
      <c r="L11" s="145"/>
      <c r="M11" s="150"/>
      <c r="N11" s="144"/>
      <c r="O11" s="145"/>
      <c r="P11" s="146"/>
      <c r="Q11" s="147"/>
      <c r="R11" s="145"/>
      <c r="S11" s="148"/>
      <c r="T11" s="149"/>
      <c r="U11" s="145"/>
      <c r="V11" s="148"/>
      <c r="W11" s="149"/>
      <c r="X11" s="145"/>
      <c r="Y11" s="150"/>
      <c r="Z11" s="144"/>
      <c r="AA11" s="145"/>
      <c r="AB11" s="146"/>
      <c r="AC11" s="147"/>
      <c r="AD11" s="145"/>
      <c r="AE11" s="148"/>
      <c r="AF11" s="149"/>
      <c r="AG11" s="145"/>
      <c r="AH11" s="146"/>
      <c r="AI11" s="147"/>
      <c r="AJ11" s="145"/>
      <c r="AK11" s="150"/>
      <c r="AL11" s="151">
        <v>4</v>
      </c>
      <c r="AM11" s="441" t="s">
        <v>182</v>
      </c>
    </row>
    <row r="12" spans="1:39" ht="15" customHeight="1">
      <c r="A12" s="108"/>
      <c r="B12" s="123"/>
      <c r="C12" s="124"/>
      <c r="D12" s="125"/>
      <c r="E12" s="126"/>
      <c r="F12" s="124"/>
      <c r="G12" s="127"/>
      <c r="H12" s="128"/>
      <c r="I12" s="124"/>
      <c r="J12" s="127"/>
      <c r="K12" s="128"/>
      <c r="L12" s="124"/>
      <c r="M12" s="129"/>
      <c r="N12" s="123"/>
      <c r="O12" s="124"/>
      <c r="P12" s="125"/>
      <c r="Q12" s="126"/>
      <c r="R12" s="124"/>
      <c r="S12" s="127"/>
      <c r="T12" s="128"/>
      <c r="U12" s="124"/>
      <c r="V12" s="127"/>
      <c r="W12" s="128"/>
      <c r="X12" s="124"/>
      <c r="Y12" s="129"/>
      <c r="Z12" s="123"/>
      <c r="AA12" s="124"/>
      <c r="AB12" s="125"/>
      <c r="AC12" s="126"/>
      <c r="AD12" s="124"/>
      <c r="AE12" s="127"/>
      <c r="AF12" s="128"/>
      <c r="AG12" s="124"/>
      <c r="AH12" s="125"/>
      <c r="AI12" s="126"/>
      <c r="AJ12" s="124"/>
      <c r="AK12" s="129"/>
      <c r="AL12" s="152">
        <v>3</v>
      </c>
      <c r="AM12" s="438"/>
    </row>
    <row r="13" spans="1:39" ht="15" customHeight="1">
      <c r="A13" s="108"/>
      <c r="B13" s="123"/>
      <c r="C13" s="124"/>
      <c r="D13" s="125"/>
      <c r="E13" s="126"/>
      <c r="F13" s="124"/>
      <c r="G13" s="127"/>
      <c r="H13" s="128"/>
      <c r="I13" s="124"/>
      <c r="J13" s="127"/>
      <c r="K13" s="128"/>
      <c r="L13" s="124"/>
      <c r="M13" s="129"/>
      <c r="N13" s="123"/>
      <c r="O13" s="124"/>
      <c r="P13" s="125"/>
      <c r="Q13" s="126"/>
      <c r="R13" s="124"/>
      <c r="S13" s="127"/>
      <c r="T13" s="128"/>
      <c r="U13" s="124"/>
      <c r="V13" s="127"/>
      <c r="W13" s="128"/>
      <c r="X13" s="124"/>
      <c r="Y13" s="129"/>
      <c r="Z13" s="123"/>
      <c r="AA13" s="124"/>
      <c r="AB13" s="125"/>
      <c r="AC13" s="126"/>
      <c r="AD13" s="124"/>
      <c r="AE13" s="127"/>
      <c r="AF13" s="128"/>
      <c r="AG13" s="124"/>
      <c r="AH13" s="125"/>
      <c r="AI13" s="126"/>
      <c r="AJ13" s="124"/>
      <c r="AK13" s="129"/>
      <c r="AL13" s="152">
        <v>2</v>
      </c>
      <c r="AM13" s="438"/>
    </row>
    <row r="14" spans="1:39" ht="15" customHeight="1">
      <c r="A14" s="108"/>
      <c r="B14" s="153"/>
      <c r="C14" s="154"/>
      <c r="D14" s="155"/>
      <c r="E14" s="156"/>
      <c r="F14" s="154"/>
      <c r="G14" s="157"/>
      <c r="H14" s="158"/>
      <c r="I14" s="154"/>
      <c r="J14" s="157"/>
      <c r="K14" s="158"/>
      <c r="L14" s="154"/>
      <c r="M14" s="159"/>
      <c r="N14" s="153"/>
      <c r="O14" s="154"/>
      <c r="P14" s="155"/>
      <c r="Q14" s="156"/>
      <c r="R14" s="154"/>
      <c r="S14" s="157"/>
      <c r="T14" s="158"/>
      <c r="U14" s="154"/>
      <c r="V14" s="157"/>
      <c r="W14" s="158"/>
      <c r="X14" s="154"/>
      <c r="Y14" s="159"/>
      <c r="Z14" s="153"/>
      <c r="AA14" s="154"/>
      <c r="AB14" s="155"/>
      <c r="AC14" s="156"/>
      <c r="AD14" s="154"/>
      <c r="AE14" s="157"/>
      <c r="AF14" s="158"/>
      <c r="AG14" s="154"/>
      <c r="AH14" s="155"/>
      <c r="AI14" s="156"/>
      <c r="AJ14" s="154"/>
      <c r="AK14" s="159"/>
      <c r="AL14" s="160">
        <v>1</v>
      </c>
      <c r="AM14" s="439"/>
    </row>
    <row r="15" spans="1:39" ht="15" customHeight="1">
      <c r="A15" s="108"/>
      <c r="B15" s="161" t="str">
        <f t="shared" ref="B15:AJ15" si="37">IF(B19="","",COUNTIF(B16:B19,"○"))</f>
        <v/>
      </c>
      <c r="C15" s="162" t="str">
        <f t="shared" si="37"/>
        <v/>
      </c>
      <c r="D15" s="163" t="str">
        <f t="shared" si="37"/>
        <v/>
      </c>
      <c r="E15" s="164" t="str">
        <f t="shared" si="37"/>
        <v/>
      </c>
      <c r="F15" s="162" t="str">
        <f t="shared" si="37"/>
        <v/>
      </c>
      <c r="G15" s="165" t="str">
        <f t="shared" si="37"/>
        <v/>
      </c>
      <c r="H15" s="166" t="str">
        <f t="shared" si="37"/>
        <v/>
      </c>
      <c r="I15" s="162" t="str">
        <f t="shared" si="37"/>
        <v/>
      </c>
      <c r="J15" s="165" t="str">
        <f t="shared" si="37"/>
        <v/>
      </c>
      <c r="K15" s="166" t="str">
        <f t="shared" si="37"/>
        <v/>
      </c>
      <c r="L15" s="162" t="str">
        <f t="shared" si="37"/>
        <v/>
      </c>
      <c r="M15" s="167" t="str">
        <f t="shared" si="37"/>
        <v/>
      </c>
      <c r="N15" s="161" t="str">
        <f t="shared" si="37"/>
        <v/>
      </c>
      <c r="O15" s="162" t="str">
        <f t="shared" si="37"/>
        <v/>
      </c>
      <c r="P15" s="163" t="str">
        <f t="shared" si="37"/>
        <v/>
      </c>
      <c r="Q15" s="164" t="str">
        <f t="shared" si="37"/>
        <v/>
      </c>
      <c r="R15" s="162" t="str">
        <f t="shared" si="37"/>
        <v/>
      </c>
      <c r="S15" s="165" t="str">
        <f t="shared" si="37"/>
        <v/>
      </c>
      <c r="T15" s="166" t="str">
        <f t="shared" si="37"/>
        <v/>
      </c>
      <c r="U15" s="162" t="str">
        <f t="shared" si="37"/>
        <v/>
      </c>
      <c r="V15" s="165" t="str">
        <f t="shared" si="37"/>
        <v/>
      </c>
      <c r="W15" s="166" t="str">
        <f t="shared" si="37"/>
        <v/>
      </c>
      <c r="X15" s="162" t="str">
        <f t="shared" si="37"/>
        <v/>
      </c>
      <c r="Y15" s="167" t="str">
        <f t="shared" si="37"/>
        <v/>
      </c>
      <c r="Z15" s="161" t="str">
        <f t="shared" si="37"/>
        <v/>
      </c>
      <c r="AA15" s="162" t="str">
        <f t="shared" si="37"/>
        <v/>
      </c>
      <c r="AB15" s="163" t="str">
        <f t="shared" si="37"/>
        <v/>
      </c>
      <c r="AC15" s="164" t="str">
        <f t="shared" si="37"/>
        <v/>
      </c>
      <c r="AD15" s="162" t="str">
        <f t="shared" si="37"/>
        <v/>
      </c>
      <c r="AE15" s="165" t="str">
        <f t="shared" si="37"/>
        <v/>
      </c>
      <c r="AF15" s="166" t="str">
        <f t="shared" si="37"/>
        <v/>
      </c>
      <c r="AG15" s="162" t="str">
        <f t="shared" si="37"/>
        <v/>
      </c>
      <c r="AH15" s="163" t="str">
        <f t="shared" si="37"/>
        <v/>
      </c>
      <c r="AI15" s="164" t="str">
        <f t="shared" si="37"/>
        <v/>
      </c>
      <c r="AJ15" s="162" t="str">
        <f t="shared" si="37"/>
        <v/>
      </c>
      <c r="AK15" s="143" t="str">
        <f>IF(AK19="","",COUNTIF(AK16:AK19,"○"))</f>
        <v/>
      </c>
      <c r="AL15" s="433" t="s">
        <v>224</v>
      </c>
      <c r="AM15" s="437"/>
    </row>
    <row r="16" spans="1:39" ht="15" customHeight="1">
      <c r="A16" s="108"/>
      <c r="B16" s="144"/>
      <c r="C16" s="145"/>
      <c r="D16" s="146"/>
      <c r="E16" s="147"/>
      <c r="F16" s="145"/>
      <c r="G16" s="148"/>
      <c r="H16" s="149"/>
      <c r="I16" s="145"/>
      <c r="J16" s="148"/>
      <c r="K16" s="149"/>
      <c r="L16" s="145"/>
      <c r="M16" s="150"/>
      <c r="N16" s="144"/>
      <c r="O16" s="145"/>
      <c r="P16" s="146"/>
      <c r="Q16" s="147"/>
      <c r="R16" s="145"/>
      <c r="S16" s="148"/>
      <c r="T16" s="149"/>
      <c r="U16" s="145"/>
      <c r="V16" s="148"/>
      <c r="W16" s="149"/>
      <c r="X16" s="145"/>
      <c r="Y16" s="150"/>
      <c r="Z16" s="144"/>
      <c r="AA16" s="145"/>
      <c r="AB16" s="146"/>
      <c r="AC16" s="147"/>
      <c r="AD16" s="145"/>
      <c r="AE16" s="148"/>
      <c r="AF16" s="149"/>
      <c r="AG16" s="145"/>
      <c r="AH16" s="146"/>
      <c r="AI16" s="147"/>
      <c r="AJ16" s="145"/>
      <c r="AK16" s="150"/>
      <c r="AL16" s="151">
        <v>4</v>
      </c>
      <c r="AM16" s="441" t="s">
        <v>219</v>
      </c>
    </row>
    <row r="17" spans="1:80" ht="15" customHeight="1">
      <c r="A17" s="108"/>
      <c r="B17" s="123"/>
      <c r="C17" s="124"/>
      <c r="D17" s="125"/>
      <c r="E17" s="126"/>
      <c r="F17" s="124"/>
      <c r="G17" s="127"/>
      <c r="H17" s="128"/>
      <c r="I17" s="124"/>
      <c r="J17" s="127"/>
      <c r="K17" s="128"/>
      <c r="L17" s="124"/>
      <c r="M17" s="129"/>
      <c r="N17" s="123"/>
      <c r="O17" s="124"/>
      <c r="P17" s="125"/>
      <c r="Q17" s="126"/>
      <c r="R17" s="124"/>
      <c r="S17" s="127"/>
      <c r="T17" s="128"/>
      <c r="U17" s="124"/>
      <c r="V17" s="127"/>
      <c r="W17" s="128"/>
      <c r="X17" s="124"/>
      <c r="Y17" s="129"/>
      <c r="Z17" s="123"/>
      <c r="AA17" s="124"/>
      <c r="AB17" s="125"/>
      <c r="AC17" s="126"/>
      <c r="AD17" s="124"/>
      <c r="AE17" s="127"/>
      <c r="AF17" s="128"/>
      <c r="AG17" s="124"/>
      <c r="AH17" s="125"/>
      <c r="AI17" s="126"/>
      <c r="AJ17" s="124"/>
      <c r="AK17" s="129"/>
      <c r="AL17" s="152">
        <v>3</v>
      </c>
      <c r="AM17" s="438"/>
    </row>
    <row r="18" spans="1:80" ht="15" customHeight="1">
      <c r="A18" s="108"/>
      <c r="B18" s="123"/>
      <c r="C18" s="124"/>
      <c r="D18" s="125"/>
      <c r="E18" s="126"/>
      <c r="F18" s="124"/>
      <c r="G18" s="127"/>
      <c r="H18" s="128"/>
      <c r="I18" s="124"/>
      <c r="J18" s="127"/>
      <c r="K18" s="128"/>
      <c r="L18" s="124"/>
      <c r="M18" s="129"/>
      <c r="N18" s="123"/>
      <c r="O18" s="124"/>
      <c r="P18" s="125"/>
      <c r="Q18" s="126"/>
      <c r="R18" s="124"/>
      <c r="S18" s="127"/>
      <c r="T18" s="128"/>
      <c r="U18" s="124"/>
      <c r="V18" s="127"/>
      <c r="W18" s="128"/>
      <c r="X18" s="124"/>
      <c r="Y18" s="129"/>
      <c r="Z18" s="123"/>
      <c r="AA18" s="124"/>
      <c r="AB18" s="125"/>
      <c r="AC18" s="126"/>
      <c r="AD18" s="124"/>
      <c r="AE18" s="127"/>
      <c r="AF18" s="128"/>
      <c r="AG18" s="124"/>
      <c r="AH18" s="125"/>
      <c r="AI18" s="126"/>
      <c r="AJ18" s="124"/>
      <c r="AK18" s="129"/>
      <c r="AL18" s="152">
        <v>2</v>
      </c>
      <c r="AM18" s="438"/>
    </row>
    <row r="19" spans="1:80" ht="15" customHeight="1">
      <c r="A19" s="108"/>
      <c r="B19" s="153"/>
      <c r="C19" s="154"/>
      <c r="D19" s="155"/>
      <c r="E19" s="156"/>
      <c r="F19" s="154"/>
      <c r="G19" s="157"/>
      <c r="H19" s="158"/>
      <c r="I19" s="154"/>
      <c r="J19" s="157"/>
      <c r="K19" s="158"/>
      <c r="L19" s="154"/>
      <c r="M19" s="159"/>
      <c r="N19" s="153"/>
      <c r="O19" s="154"/>
      <c r="P19" s="155"/>
      <c r="Q19" s="156"/>
      <c r="R19" s="154"/>
      <c r="S19" s="157"/>
      <c r="T19" s="158"/>
      <c r="U19" s="154"/>
      <c r="V19" s="157"/>
      <c r="W19" s="158"/>
      <c r="X19" s="154"/>
      <c r="Y19" s="159"/>
      <c r="Z19" s="153"/>
      <c r="AA19" s="154"/>
      <c r="AB19" s="155"/>
      <c r="AC19" s="156"/>
      <c r="AD19" s="154"/>
      <c r="AE19" s="157"/>
      <c r="AF19" s="158"/>
      <c r="AG19" s="154"/>
      <c r="AH19" s="155"/>
      <c r="AI19" s="156"/>
      <c r="AJ19" s="154"/>
      <c r="AK19" s="159"/>
      <c r="AL19" s="160">
        <v>1</v>
      </c>
      <c r="AM19" s="439"/>
    </row>
    <row r="20" spans="1:80" ht="15" customHeight="1">
      <c r="A20" s="108"/>
      <c r="B20" s="137" t="str">
        <f t="shared" ref="B20:AJ20" si="38">IF(B24="","",COUNTIF(B21:B24,"○"))</f>
        <v/>
      </c>
      <c r="C20" s="138" t="str">
        <f t="shared" si="38"/>
        <v/>
      </c>
      <c r="D20" s="139" t="str">
        <f t="shared" si="38"/>
        <v/>
      </c>
      <c r="E20" s="140" t="str">
        <f t="shared" si="38"/>
        <v/>
      </c>
      <c r="F20" s="138" t="str">
        <f t="shared" si="38"/>
        <v/>
      </c>
      <c r="G20" s="141" t="str">
        <f t="shared" si="38"/>
        <v/>
      </c>
      <c r="H20" s="142" t="str">
        <f t="shared" si="38"/>
        <v/>
      </c>
      <c r="I20" s="138" t="str">
        <f t="shared" si="38"/>
        <v/>
      </c>
      <c r="J20" s="141" t="str">
        <f t="shared" si="38"/>
        <v/>
      </c>
      <c r="K20" s="142" t="str">
        <f t="shared" si="38"/>
        <v/>
      </c>
      <c r="L20" s="138" t="str">
        <f t="shared" si="38"/>
        <v/>
      </c>
      <c r="M20" s="143" t="str">
        <f t="shared" si="38"/>
        <v/>
      </c>
      <c r="N20" s="137" t="str">
        <f t="shared" si="38"/>
        <v/>
      </c>
      <c r="O20" s="138" t="str">
        <f t="shared" si="38"/>
        <v/>
      </c>
      <c r="P20" s="139" t="str">
        <f t="shared" si="38"/>
        <v/>
      </c>
      <c r="Q20" s="140" t="str">
        <f t="shared" si="38"/>
        <v/>
      </c>
      <c r="R20" s="138" t="str">
        <f t="shared" si="38"/>
        <v/>
      </c>
      <c r="S20" s="141" t="str">
        <f t="shared" si="38"/>
        <v/>
      </c>
      <c r="T20" s="142" t="str">
        <f t="shared" si="38"/>
        <v/>
      </c>
      <c r="U20" s="138" t="str">
        <f t="shared" si="38"/>
        <v/>
      </c>
      <c r="V20" s="141" t="str">
        <f t="shared" si="38"/>
        <v/>
      </c>
      <c r="W20" s="142" t="str">
        <f t="shared" si="38"/>
        <v/>
      </c>
      <c r="X20" s="138" t="str">
        <f t="shared" si="38"/>
        <v/>
      </c>
      <c r="Y20" s="143" t="str">
        <f t="shared" si="38"/>
        <v/>
      </c>
      <c r="Z20" s="137" t="str">
        <f t="shared" si="38"/>
        <v/>
      </c>
      <c r="AA20" s="138" t="str">
        <f t="shared" si="38"/>
        <v/>
      </c>
      <c r="AB20" s="139" t="str">
        <f t="shared" si="38"/>
        <v/>
      </c>
      <c r="AC20" s="140" t="str">
        <f t="shared" si="38"/>
        <v/>
      </c>
      <c r="AD20" s="138" t="str">
        <f t="shared" si="38"/>
        <v/>
      </c>
      <c r="AE20" s="141" t="str">
        <f t="shared" si="38"/>
        <v/>
      </c>
      <c r="AF20" s="142" t="str">
        <f t="shared" si="38"/>
        <v/>
      </c>
      <c r="AG20" s="138" t="str">
        <f t="shared" si="38"/>
        <v/>
      </c>
      <c r="AH20" s="139" t="str">
        <f t="shared" si="38"/>
        <v/>
      </c>
      <c r="AI20" s="140" t="str">
        <f t="shared" si="38"/>
        <v/>
      </c>
      <c r="AJ20" s="138" t="str">
        <f t="shared" si="38"/>
        <v/>
      </c>
      <c r="AK20" s="143" t="str">
        <f>IF(AK24="","",COUNTIF(AK21:AK24,"○"))</f>
        <v/>
      </c>
      <c r="AL20" s="433" t="s">
        <v>0</v>
      </c>
      <c r="AM20" s="437"/>
    </row>
    <row r="21" spans="1:80" ht="15" customHeight="1">
      <c r="A21" s="108"/>
      <c r="B21" s="168"/>
      <c r="C21" s="169"/>
      <c r="D21" s="170"/>
      <c r="E21" s="171"/>
      <c r="F21" s="169"/>
      <c r="G21" s="172"/>
      <c r="H21" s="173"/>
      <c r="I21" s="169"/>
      <c r="J21" s="172"/>
      <c r="K21" s="173"/>
      <c r="L21" s="169"/>
      <c r="M21" s="174"/>
      <c r="N21" s="168"/>
      <c r="O21" s="169"/>
      <c r="P21" s="170"/>
      <c r="Q21" s="171"/>
      <c r="R21" s="169"/>
      <c r="S21" s="172"/>
      <c r="T21" s="173"/>
      <c r="U21" s="169"/>
      <c r="V21" s="172"/>
      <c r="W21" s="173"/>
      <c r="X21" s="169"/>
      <c r="Y21" s="174"/>
      <c r="Z21" s="168"/>
      <c r="AA21" s="169"/>
      <c r="AB21" s="170"/>
      <c r="AC21" s="171"/>
      <c r="AD21" s="169"/>
      <c r="AE21" s="172"/>
      <c r="AF21" s="173"/>
      <c r="AG21" s="169"/>
      <c r="AH21" s="170"/>
      <c r="AI21" s="171"/>
      <c r="AJ21" s="169"/>
      <c r="AK21" s="174"/>
      <c r="AL21" s="175">
        <v>4</v>
      </c>
      <c r="AM21" s="438" t="s">
        <v>218</v>
      </c>
    </row>
    <row r="22" spans="1:80" ht="15" customHeight="1">
      <c r="A22" s="108"/>
      <c r="B22" s="123"/>
      <c r="C22" s="124"/>
      <c r="D22" s="125"/>
      <c r="E22" s="126"/>
      <c r="F22" s="124"/>
      <c r="G22" s="127"/>
      <c r="H22" s="128"/>
      <c r="I22" s="124"/>
      <c r="J22" s="127"/>
      <c r="K22" s="128"/>
      <c r="L22" s="124"/>
      <c r="M22" s="129"/>
      <c r="N22" s="123"/>
      <c r="O22" s="124"/>
      <c r="P22" s="125"/>
      <c r="Q22" s="126"/>
      <c r="R22" s="124"/>
      <c r="S22" s="127"/>
      <c r="T22" s="128"/>
      <c r="U22" s="124"/>
      <c r="V22" s="127"/>
      <c r="W22" s="128"/>
      <c r="X22" s="124"/>
      <c r="Y22" s="129"/>
      <c r="Z22" s="123"/>
      <c r="AA22" s="124"/>
      <c r="AB22" s="125"/>
      <c r="AC22" s="126"/>
      <c r="AD22" s="124"/>
      <c r="AE22" s="127"/>
      <c r="AF22" s="128"/>
      <c r="AG22" s="124"/>
      <c r="AH22" s="125"/>
      <c r="AI22" s="126"/>
      <c r="AJ22" s="124"/>
      <c r="AK22" s="129"/>
      <c r="AL22" s="152">
        <v>3</v>
      </c>
      <c r="AM22" s="438"/>
    </row>
    <row r="23" spans="1:80" ht="15" customHeight="1">
      <c r="A23" s="108"/>
      <c r="B23" s="123"/>
      <c r="C23" s="124"/>
      <c r="D23" s="125"/>
      <c r="E23" s="126"/>
      <c r="F23" s="124"/>
      <c r="G23" s="127"/>
      <c r="H23" s="128"/>
      <c r="I23" s="124"/>
      <c r="J23" s="127"/>
      <c r="K23" s="128"/>
      <c r="L23" s="124"/>
      <c r="M23" s="129"/>
      <c r="N23" s="123"/>
      <c r="O23" s="124"/>
      <c r="P23" s="125"/>
      <c r="Q23" s="126"/>
      <c r="R23" s="124"/>
      <c r="S23" s="127"/>
      <c r="T23" s="128"/>
      <c r="U23" s="124"/>
      <c r="V23" s="127"/>
      <c r="W23" s="128"/>
      <c r="X23" s="124"/>
      <c r="Y23" s="129"/>
      <c r="Z23" s="123"/>
      <c r="AA23" s="124"/>
      <c r="AB23" s="125"/>
      <c r="AC23" s="126"/>
      <c r="AD23" s="124"/>
      <c r="AE23" s="127"/>
      <c r="AF23" s="128"/>
      <c r="AG23" s="124"/>
      <c r="AH23" s="125"/>
      <c r="AI23" s="126"/>
      <c r="AJ23" s="124"/>
      <c r="AK23" s="129"/>
      <c r="AL23" s="152">
        <v>2</v>
      </c>
      <c r="AM23" s="438"/>
    </row>
    <row r="24" spans="1:80" ht="15" customHeight="1">
      <c r="A24" s="108"/>
      <c r="B24" s="153"/>
      <c r="C24" s="154"/>
      <c r="D24" s="155"/>
      <c r="E24" s="156"/>
      <c r="F24" s="154"/>
      <c r="G24" s="157"/>
      <c r="H24" s="158"/>
      <c r="I24" s="154"/>
      <c r="J24" s="157"/>
      <c r="K24" s="158"/>
      <c r="L24" s="154"/>
      <c r="M24" s="159"/>
      <c r="N24" s="153"/>
      <c r="O24" s="154"/>
      <c r="P24" s="155"/>
      <c r="Q24" s="156"/>
      <c r="R24" s="154"/>
      <c r="S24" s="157"/>
      <c r="T24" s="158"/>
      <c r="U24" s="154"/>
      <c r="V24" s="157"/>
      <c r="W24" s="158"/>
      <c r="X24" s="154"/>
      <c r="Y24" s="159"/>
      <c r="Z24" s="153"/>
      <c r="AA24" s="154"/>
      <c r="AB24" s="155"/>
      <c r="AC24" s="156"/>
      <c r="AD24" s="154"/>
      <c r="AE24" s="157"/>
      <c r="AF24" s="158"/>
      <c r="AG24" s="154"/>
      <c r="AH24" s="155"/>
      <c r="AI24" s="156"/>
      <c r="AJ24" s="154"/>
      <c r="AK24" s="159"/>
      <c r="AL24" s="160">
        <v>1</v>
      </c>
      <c r="AM24" s="439"/>
    </row>
    <row r="25" spans="1:80" ht="15" customHeight="1">
      <c r="A25" s="108"/>
      <c r="B25" s="116">
        <f>IF($B$28="","",VLOOKUP($B$28,女子データ!$A$2:$E$90,5))</f>
        <v>3</v>
      </c>
      <c r="C25" s="117">
        <f>IF($C$28="","",VLOOKUP($C$28,女子データ!$A$2:$E$90,5))</f>
        <v>3</v>
      </c>
      <c r="D25" s="118">
        <f>IF($D$28="","",VLOOKUP($D$28,女子データ!$A$2:$E$90,5))</f>
        <v>3</v>
      </c>
      <c r="E25" s="119">
        <f>IF($E$28="","",VLOOKUP($E$28,女子データ!$A$2:$E$90,5))</f>
        <v>3</v>
      </c>
      <c r="F25" s="117">
        <f>IF($F$28="","",VLOOKUP($F$28,女子データ!$A$2:$E$90,5))</f>
        <v>3</v>
      </c>
      <c r="G25" s="120">
        <f>IF($G$28="","",VLOOKUP($G$28,女子データ!$A$2:$E$90,5))</f>
        <v>3</v>
      </c>
      <c r="H25" s="119">
        <f>IF($H$28="","",VLOOKUP($H$28,女子データ!$A$2:$E$90,5))</f>
        <v>3</v>
      </c>
      <c r="I25" s="117">
        <f>IF($I$28="","",VLOOKUP($I$28,女子データ!$A$2:$E$90,5))</f>
        <v>3</v>
      </c>
      <c r="J25" s="120">
        <f>IF($J$28="","",VLOOKUP($J$28,女子データ!$A$2:$E$90,5))</f>
        <v>2</v>
      </c>
      <c r="K25" s="121">
        <f>IF($K$28="","",VLOOKUP($K$28,女子データ!$A$2:$E$90,5))</f>
        <v>2</v>
      </c>
      <c r="L25" s="117">
        <f>IF($L$28="","",VLOOKUP($L$28,女子データ!$A$2:$E$90,5))</f>
        <v>2</v>
      </c>
      <c r="M25" s="122">
        <f>IF($M$28="","",VLOOKUP($M$28,女子データ!$A$2:$E$90,5))</f>
        <v>2</v>
      </c>
      <c r="N25" s="116">
        <f>IF($N$28="","",VLOOKUP($N$28,女子データ!$A$2:$E$90,5))</f>
        <v>2</v>
      </c>
      <c r="O25" s="117">
        <f>IF($O$28="","",VLOOKUP($O$28,女子データ!$A$2:$E$90,5))</f>
        <v>2</v>
      </c>
      <c r="P25" s="118">
        <f>IF($P$28="","",VLOOKUP($P$28,女子データ!$A$2:$E$90,5))</f>
        <v>3</v>
      </c>
      <c r="Q25" s="119">
        <f>IF($Q$28="","",VLOOKUP($Q$28,女子データ!$A$2:$E$90,5))</f>
        <v>3</v>
      </c>
      <c r="R25" s="117">
        <f>IF($R$28="","",VLOOKUP($R$28,女子データ!$A$2:$E$90,5))</f>
        <v>1</v>
      </c>
      <c r="S25" s="120">
        <f>IF($S$28="","",VLOOKUP($S$28,女子データ!$A$2:$E$90,5))</f>
        <v>3</v>
      </c>
      <c r="T25" s="119">
        <f>IF($T$28="","",VLOOKUP($T$28,女子データ!$A$2:$E$90,5))</f>
        <v>1</v>
      </c>
      <c r="U25" s="117">
        <f>IF($U$28="","",VLOOKUP($U$28,女子データ!$A$2:$E$90,5))</f>
        <v>1</v>
      </c>
      <c r="V25" s="120">
        <f>IF($V$28="","",VLOOKUP($V$28,女子データ!$A$2:$E$90,5))</f>
        <v>1</v>
      </c>
      <c r="W25" s="121">
        <f>IF($W$28="","",VLOOKUP($W$28,女子データ!$A$2:$E$90,5))</f>
        <v>1</v>
      </c>
      <c r="X25" s="117">
        <f>IF($X$28="","",VLOOKUP($X$28,女子データ!$A$2:$E$90,5))</f>
        <v>1</v>
      </c>
      <c r="Y25" s="122">
        <f>IF($Y$28="","",VLOOKUP($Y$28,女子データ!$A$2:$E$90,5))</f>
        <v>1</v>
      </c>
      <c r="Z25" s="116">
        <f>IF($Z$28="","",VLOOKUP($Z$28,女子データ!$A$2:$E$90,5))</f>
        <v>3</v>
      </c>
      <c r="AA25" s="117">
        <f>IF($AA$28="","",VLOOKUP($AA$28,女子データ!$A$2:$E$90,5))</f>
        <v>3</v>
      </c>
      <c r="AB25" s="118">
        <f>IF($AB$28="","",VLOOKUP($AB$28,女子データ!$A$2:$E$90,5))</f>
        <v>2</v>
      </c>
      <c r="AC25" s="119">
        <f>IF($AC$28="","",VLOOKUP($AC$28,女子データ!$A$2:$E$90,5))</f>
        <v>2</v>
      </c>
      <c r="AD25" s="117">
        <f>IF($AD$28="","",VLOOKUP($AD$28,女子データ!$A$2:$E$90,5))</f>
        <v>2</v>
      </c>
      <c r="AE25" s="120">
        <f>IF($AE$28="","",VLOOKUP($AE$28,女子データ!$A$2:$E$90,5))</f>
        <v>2</v>
      </c>
      <c r="AF25" s="119">
        <f>IF($AF$28="","",VLOOKUP($AF$28,女子データ!$A$2:$E$90,5))</f>
        <v>2</v>
      </c>
      <c r="AG25" s="117">
        <f>IF($AG$28="","",VLOOKUP($AG$28,女子データ!$A$2:$E$90,5))</f>
        <v>3</v>
      </c>
      <c r="AH25" s="120">
        <f>IF($AH$28="","",VLOOKUP($AH$28,女子データ!$A$2:$E$90,5))</f>
        <v>3</v>
      </c>
      <c r="AI25" s="119">
        <f>IF($AI$28="","",VLOOKUP($AI$28,女子データ!$A$2:$E$90,5))</f>
        <v>3</v>
      </c>
      <c r="AJ25" s="117">
        <f>IF($AJ$28="","",VLOOKUP($AJ$28,女子データ!$A$2:$E$90,5))</f>
        <v>3</v>
      </c>
      <c r="AK25" s="122">
        <f>IF($AK$28="","",VLOOKUP($AK$28,女子データ!$A$2:$E$90,5))</f>
        <v>3</v>
      </c>
      <c r="AL25" s="436" t="s">
        <v>8</v>
      </c>
      <c r="AM25" s="440"/>
    </row>
    <row r="26" spans="1:80" ht="71.25" customHeight="1">
      <c r="A26" s="108"/>
      <c r="B26" s="176" t="str">
        <f>IF($B$28="","",VLOOKUP($B$28,女子データ!$A$2:$E$90,4))</f>
        <v>小林　美紅</v>
      </c>
      <c r="C26" s="177" t="str">
        <f>IF($C$28="","",VLOOKUP($C$28,女子データ!$A$2:$E$90,4))</f>
        <v>酒井　紀佳</v>
      </c>
      <c r="D26" s="178" t="str">
        <f>IF($D$28="","",VLOOKUP($D$28,女子データ!$A$2:$E$90,4))</f>
        <v>中川　純花</v>
      </c>
      <c r="E26" s="179" t="str">
        <f>IF($E$28="","",VLOOKUP($E$28,女子データ!$A$2:$E$90,4))</f>
        <v>岡部　綺星</v>
      </c>
      <c r="F26" s="177" t="str">
        <f>IF($F$28="","",VLOOKUP($F$28,女子データ!$A$2:$E$90,4))</f>
        <v>瀬谷　香緒里</v>
      </c>
      <c r="G26" s="180" t="str">
        <f>IF($G$28="","",VLOOKUP($G$28,女子データ!$A$2:$E$90,4))</f>
        <v>中井　悠衣</v>
      </c>
      <c r="H26" s="179" t="str">
        <f>IF($H$28="","",VLOOKUP($H$28,女子データ!$A$2:$E$90,4))</f>
        <v>塚田　晴</v>
      </c>
      <c r="I26" s="177" t="str">
        <f>IF($I$28="","",VLOOKUP($I$28,女子データ!$A$2:$E$90,4))</f>
        <v>川向　朱音</v>
      </c>
      <c r="J26" s="180" t="str">
        <f>IF($J$28="","",VLOOKUP($J$28,女子データ!$A$2:$E$90,4))</f>
        <v>髙道　彩那</v>
      </c>
      <c r="K26" s="179" t="str">
        <f>IF($K$28="","",VLOOKUP($K$28,女子データ!$A$2:$E$90,4))</f>
        <v>留田　奏羽</v>
      </c>
      <c r="L26" s="177" t="str">
        <f>IF($L$28="","",VLOOKUP($L$28,女子データ!$A$2:$E$90,4))</f>
        <v>永井　初実</v>
      </c>
      <c r="M26" s="181" t="str">
        <f>IF($M$28="","",VLOOKUP($M$28,女子データ!$A$2:$E$90,4))</f>
        <v>藤樫　由記</v>
      </c>
      <c r="N26" s="176" t="str">
        <f>IF($N$28="","",VLOOKUP($N$28,女子データ!$A$2:$E$90,4))</f>
        <v>上杉　遥</v>
      </c>
      <c r="O26" s="177" t="str">
        <f>IF($O$28="","",VLOOKUP($O$28,女子データ!$A$2:$E$90,4))</f>
        <v>福島　千晴</v>
      </c>
      <c r="P26" s="178" t="str">
        <f>IF($P$28="","",VLOOKUP($P$28,女子データ!$A$2:$E$90,4))</f>
        <v>堀田　果林</v>
      </c>
      <c r="Q26" s="179" t="str">
        <f>IF($Q$28="","",VLOOKUP($Q$28,女子データ!$A$2:$E$90,4))</f>
        <v>佐藤　ななみ</v>
      </c>
      <c r="R26" s="177" t="str">
        <f>IF($R$28="","",VLOOKUP($R$28,女子データ!$A$2:$E$90,4))</f>
        <v>森原　聖奈</v>
      </c>
      <c r="S26" s="180" t="str">
        <f>IF($S$28="","",VLOOKUP($S$28,女子データ!$A$2:$E$90,4))</f>
        <v>米澤　萌香</v>
      </c>
      <c r="T26" s="179" t="str">
        <f>IF($T$28="","",VLOOKUP($T$28,女子データ!$A$2:$E$90,4))</f>
        <v>広尾　羽飛</v>
      </c>
      <c r="U26" s="177" t="str">
        <f>IF($U$28="","",VLOOKUP($U$28,女子データ!$A$2:$E$90,4))</f>
        <v>菅野　瑠衣</v>
      </c>
      <c r="V26" s="180" t="str">
        <f>IF($V$28="","",VLOOKUP($V$28,女子データ!$A$2:$E$90,4))</f>
        <v>内藤　杏梨</v>
      </c>
      <c r="W26" s="179" t="str">
        <f>IF($W$28="","",VLOOKUP($W$28,女子データ!$A$2:$E$90,4))</f>
        <v>沼田　萌</v>
      </c>
      <c r="X26" s="177" t="str">
        <f>IF($X$28="","",VLOOKUP($X$28,女子データ!$A$2:$E$90,4))</f>
        <v>山口　結晶</v>
      </c>
      <c r="Y26" s="181" t="str">
        <f>IF($Y$28="","",VLOOKUP($Y$28,女子データ!$A$2:$E$90,4))</f>
        <v>髙橋　ゆうな</v>
      </c>
      <c r="Z26" s="176" t="str">
        <f>IF($Z$28="","",VLOOKUP($Z$28,女子データ!$A$2:$E$90,4))</f>
        <v>菊地　果緒</v>
      </c>
      <c r="AA26" s="177" t="str">
        <f>IF($AA$28="","",VLOOKUP($AA$28,女子データ!$A$2:$E$90,4))</f>
        <v>髙橋　亜歩</v>
      </c>
      <c r="AB26" s="178" t="str">
        <f>IF($AB$28="","",VLOOKUP($AB$28,女子データ!$A$2:$E$90,4))</f>
        <v>山岸　愛佳</v>
      </c>
      <c r="AC26" s="179" t="str">
        <f>IF($AC$28="","",VLOOKUP($AC$28,女子データ!$A$2:$E$90,4))</f>
        <v>沼田　愛梨</v>
      </c>
      <c r="AD26" s="177" t="str">
        <f>IF($AD$28="","",VLOOKUP($AD$28,女子データ!$A$2:$E$90,4))</f>
        <v>小野関　愛乃</v>
      </c>
      <c r="AE26" s="180" t="str">
        <f>IF($AE$28="","",VLOOKUP($AE$28,女子データ!$A$2:$E$90,4))</f>
        <v>永山　実夢</v>
      </c>
      <c r="AF26" s="179" t="str">
        <f>IF($AF$28="","",VLOOKUP($AF$28,女子データ!$A$2:$E$90,4))</f>
        <v>井上　明香梨</v>
      </c>
      <c r="AG26" s="177" t="str">
        <f>IF($AG$28="","",VLOOKUP($AG$28,女子データ!$A$2:$E$90,4))</f>
        <v>光澤　寧音</v>
      </c>
      <c r="AH26" s="180" t="str">
        <f>IF($AH$28="","",VLOOKUP($AH$28,女子データ!$A$2:$E$90,4))</f>
        <v>常山　七美</v>
      </c>
      <c r="AI26" s="182" t="str">
        <f>IF($AI$28="","",VLOOKUP($AI$28,女子データ!$A$2:$E$90,4))</f>
        <v>今野　陽菜</v>
      </c>
      <c r="AJ26" s="177" t="str">
        <f>IF($AJ$28="","",VLOOKUP($AJ$28,女子データ!$A$2:$E$90,4))</f>
        <v>中島　月菜</v>
      </c>
      <c r="AK26" s="181" t="str">
        <f>IF($AK$28="","",VLOOKUP($AK$28,女子データ!$A$2:$E$90,4))</f>
        <v>髙瀨　彩音</v>
      </c>
      <c r="AL26" s="453" t="s">
        <v>5</v>
      </c>
      <c r="AM26" s="454"/>
      <c r="AN26" s="3" ph="1"/>
      <c r="AP26" s="3" ph="1"/>
      <c r="AQ26" s="3" ph="1"/>
      <c r="AR26" s="3" ph="1"/>
      <c r="AS26" s="3" ph="1"/>
      <c r="AZ26" s="3" ph="1"/>
      <c r="BA26" s="3" ph="1"/>
      <c r="BB26" s="3" ph="1"/>
      <c r="BC26" s="3" ph="1"/>
      <c r="BD26" s="3" ph="1"/>
      <c r="BE26" s="3" ph="1"/>
      <c r="BF26" s="3" ph="1"/>
      <c r="BG26" s="3" ph="1"/>
      <c r="BH26" s="3" ph="1"/>
      <c r="BI26" s="3" ph="1"/>
      <c r="BJ26" s="3" ph="1"/>
      <c r="BK26" s="3" ph="1"/>
      <c r="BL26" s="3" ph="1"/>
      <c r="BM26" s="3" ph="1"/>
      <c r="BN26" s="3" ph="1"/>
      <c r="BO26" s="3" ph="1"/>
      <c r="BP26" s="3" ph="1"/>
      <c r="BQ26" s="3" ph="1"/>
      <c r="BR26" s="3" ph="1"/>
      <c r="BS26" s="3" ph="1"/>
      <c r="BT26" s="3" ph="1"/>
      <c r="BU26" s="3" ph="1"/>
      <c r="BV26" s="3" ph="1"/>
      <c r="BW26" s="3" ph="1"/>
      <c r="BX26" s="3" ph="1"/>
      <c r="BY26" s="3" ph="1"/>
      <c r="CB26" s="3" ph="1"/>
    </row>
    <row r="27" spans="1:80" ht="26.25" customHeight="1">
      <c r="A27" s="108"/>
      <c r="B27" s="176" t="str">
        <f>IF($B$28="","",VLOOKUP($B$28,女子データ!$A$2:$E$90,2))</f>
        <v>南商業</v>
      </c>
      <c r="C27" s="177" t="str">
        <f>IF($C$28="","",VLOOKUP($C$28,女子データ!$A$2:$E$90,2))</f>
        <v>南商業</v>
      </c>
      <c r="D27" s="178" t="str">
        <f>IF($D$28="","",VLOOKUP($D$28,女子データ!$A$2:$E$90,2))</f>
        <v>南商業</v>
      </c>
      <c r="E27" s="179" t="str">
        <f>IF($E$28="","",VLOOKUP($E$28,女子データ!$A$2:$E$90,2))</f>
        <v>南商業</v>
      </c>
      <c r="F27" s="177" t="str">
        <f>IF($F$28="","",VLOOKUP($F$28,女子データ!$A$2:$E$90,2))</f>
        <v>南商業</v>
      </c>
      <c r="G27" s="180" t="str">
        <f>IF($G$28="","",VLOOKUP($G$28,女子データ!$A$2:$E$90,2))</f>
        <v>南商業</v>
      </c>
      <c r="H27" s="179" t="str">
        <f>IF($H$28="","",VLOOKUP($H$28,女子データ!$A$2:$E$90,2))</f>
        <v>南商業</v>
      </c>
      <c r="I27" s="177" t="str">
        <f>IF($I$28="","",VLOOKUP($I$28,女子データ!$A$2:$E$90,2))</f>
        <v>南商業</v>
      </c>
      <c r="J27" s="180" t="str">
        <f>IF($J$28="","",VLOOKUP($J$28,女子データ!$A$2:$E$90,2))</f>
        <v>南商業</v>
      </c>
      <c r="K27" s="182" t="str">
        <f>IF($K$28="","",VLOOKUP($K$28,女子データ!$A$2:$E$90,2))</f>
        <v>南商業</v>
      </c>
      <c r="L27" s="177" t="str">
        <f>IF($L$28="","",VLOOKUP($L$28,女子データ!$A$2:$E$90,2))</f>
        <v>南商業</v>
      </c>
      <c r="M27" s="181" t="str">
        <f>IF($M$28="","",VLOOKUP($M$28,女子データ!$A$2:$E$90,2))</f>
        <v>南商業</v>
      </c>
      <c r="N27" s="176" t="str">
        <f>IF($N$28="","",VLOOKUP($N$28,女子データ!$A$2:$E$90,2))</f>
        <v>南商業</v>
      </c>
      <c r="O27" s="177" t="str">
        <f>IF($O$28="","",VLOOKUP($O$28,女子データ!$A$2:$E$90,2))</f>
        <v>南商業</v>
      </c>
      <c r="P27" s="178" t="str">
        <f>IF($P$28="","",VLOOKUP($P$28,女子データ!$A$2:$E$90,2))</f>
        <v>北</v>
      </c>
      <c r="Q27" s="179" t="str">
        <f>IF($Q$28="","",VLOOKUP($Q$28,女子データ!$A$2:$E$90,2))</f>
        <v>本別</v>
      </c>
      <c r="R27" s="177" t="str">
        <f>IF($R$28="","",VLOOKUP($R$28,女子データ!$A$2:$E$90,2))</f>
        <v>本別</v>
      </c>
      <c r="S27" s="180" t="str">
        <f>IF($S$28="","",VLOOKUP($S$28,女子データ!$A$2:$E$90,2))</f>
        <v>本別</v>
      </c>
      <c r="T27" s="179" t="str">
        <f>IF($T$28="","",VLOOKUP($T$28,女子データ!$A$2:$E$90,2))</f>
        <v>池田</v>
      </c>
      <c r="U27" s="177" t="str">
        <f>IF($U$28="","",VLOOKUP($U$28,女子データ!$A$2:$E$90,2))</f>
        <v>池田</v>
      </c>
      <c r="V27" s="180" t="str">
        <f>IF($V$28="","",VLOOKUP($V$28,女子データ!$A$2:$E$90,2))</f>
        <v>池田</v>
      </c>
      <c r="W27" s="182" t="str">
        <f>IF($W$28="","",VLOOKUP($W$28,女子データ!$A$2:$E$90,2))</f>
        <v>池田</v>
      </c>
      <c r="X27" s="177" t="str">
        <f>IF($X$28="","",VLOOKUP($X$28,女子データ!$A$2:$E$90,2))</f>
        <v>池田</v>
      </c>
      <c r="Y27" s="181" t="str">
        <f>IF($Y$28="","",VLOOKUP($Y$28,女子データ!$A$2:$E$90,2))</f>
        <v>池田</v>
      </c>
      <c r="Z27" s="176" t="str">
        <f>IF($Z$28="","",VLOOKUP($Z$28,女子データ!$A$2:$E$90,2))</f>
        <v>池田</v>
      </c>
      <c r="AA27" s="177" t="str">
        <f>IF($AA$28="","",VLOOKUP($AA$28,女子データ!$A$2:$E$90,2))</f>
        <v>池田</v>
      </c>
      <c r="AB27" s="177" t="str">
        <f>IF($AB$28="","",VLOOKUP($AB$28,女子データ!$A$2:$E$90,2))</f>
        <v>柏葉</v>
      </c>
      <c r="AC27" s="179" t="str">
        <f>IF($AC$28="","",VLOOKUP($AC$28,女子データ!$A$2:$E$90,2))</f>
        <v>柏葉</v>
      </c>
      <c r="AD27" s="177" t="str">
        <f>IF($AD$28="","",VLOOKUP($AD$28,女子データ!$A$2:$E$90,2))</f>
        <v>柏葉</v>
      </c>
      <c r="AE27" s="180" t="str">
        <f>IF($AE$28="","",VLOOKUP($AE$28,女子データ!$A$2:$E$90,2))</f>
        <v>柏葉</v>
      </c>
      <c r="AF27" s="179" t="str">
        <f>IF($AF$28="","",VLOOKUP($AF$28,女子データ!$A$2:$E$90,2))</f>
        <v>柏葉</v>
      </c>
      <c r="AG27" s="177" t="str">
        <f>IF($AG$28="","",VLOOKUP($AG$28,女子データ!$A$2:$E$90,2))</f>
        <v>柏葉</v>
      </c>
      <c r="AH27" s="180" t="str">
        <f>IF($AH$28="","",VLOOKUP($AH$28,女子データ!$A$2:$E$90,2))</f>
        <v>柏葉</v>
      </c>
      <c r="AI27" s="182" t="str">
        <f>IF($AI$28="","",VLOOKUP($AI$28,女子データ!$A$2:$E$90,2))</f>
        <v>柏葉</v>
      </c>
      <c r="AJ27" s="177" t="str">
        <f>IF($AJ$28="","",VLOOKUP($AJ$28,女子データ!$A$2:$E$90,2))</f>
        <v>柏葉</v>
      </c>
      <c r="AK27" s="181" t="str">
        <f>IF($AK$28="","",VLOOKUP($AK$28,女子データ!$A$2:$E$90,2))</f>
        <v>柏葉</v>
      </c>
      <c r="AL27" s="434" t="s">
        <v>3</v>
      </c>
      <c r="AM27" s="437"/>
    </row>
    <row r="28" spans="1:80" ht="15" customHeight="1">
      <c r="A28" s="108"/>
      <c r="B28" s="137">
        <v>36</v>
      </c>
      <c r="C28" s="138">
        <v>35</v>
      </c>
      <c r="D28" s="139">
        <v>34</v>
      </c>
      <c r="E28" s="140">
        <v>33</v>
      </c>
      <c r="F28" s="138">
        <v>32</v>
      </c>
      <c r="G28" s="141">
        <v>31</v>
      </c>
      <c r="H28" s="140">
        <v>30</v>
      </c>
      <c r="I28" s="138">
        <v>29</v>
      </c>
      <c r="J28" s="141">
        <v>28</v>
      </c>
      <c r="K28" s="142">
        <v>27</v>
      </c>
      <c r="L28" s="138">
        <v>26</v>
      </c>
      <c r="M28" s="143">
        <v>25</v>
      </c>
      <c r="N28" s="137">
        <v>24</v>
      </c>
      <c r="O28" s="138">
        <v>23</v>
      </c>
      <c r="P28" s="139">
        <v>22</v>
      </c>
      <c r="Q28" s="140">
        <v>21</v>
      </c>
      <c r="R28" s="138">
        <v>20</v>
      </c>
      <c r="S28" s="141">
        <v>19</v>
      </c>
      <c r="T28" s="140">
        <v>18</v>
      </c>
      <c r="U28" s="138">
        <v>17</v>
      </c>
      <c r="V28" s="141">
        <v>16</v>
      </c>
      <c r="W28" s="142">
        <v>15</v>
      </c>
      <c r="X28" s="138">
        <v>14</v>
      </c>
      <c r="Y28" s="143">
        <v>13</v>
      </c>
      <c r="Z28" s="137">
        <v>12</v>
      </c>
      <c r="AA28" s="138">
        <v>11</v>
      </c>
      <c r="AB28" s="139">
        <v>10</v>
      </c>
      <c r="AC28" s="140">
        <v>9</v>
      </c>
      <c r="AD28" s="138">
        <v>8</v>
      </c>
      <c r="AE28" s="141">
        <v>7</v>
      </c>
      <c r="AF28" s="140">
        <v>6</v>
      </c>
      <c r="AG28" s="138">
        <v>5</v>
      </c>
      <c r="AH28" s="141">
        <v>4</v>
      </c>
      <c r="AI28" s="140">
        <v>3</v>
      </c>
      <c r="AJ28" s="138">
        <v>2</v>
      </c>
      <c r="AK28" s="143">
        <v>1</v>
      </c>
      <c r="AL28" s="436" t="s">
        <v>1</v>
      </c>
      <c r="AM28" s="440"/>
    </row>
    <row r="29" spans="1:80" ht="15" customHeight="1">
      <c r="A29" s="108"/>
      <c r="B29" s="433" t="s">
        <v>267</v>
      </c>
      <c r="C29" s="434"/>
      <c r="D29" s="434"/>
      <c r="E29" s="435" t="s">
        <v>266</v>
      </c>
      <c r="F29" s="434"/>
      <c r="G29" s="436"/>
      <c r="H29" s="435" t="s">
        <v>265</v>
      </c>
      <c r="I29" s="434"/>
      <c r="J29" s="436"/>
      <c r="K29" s="434" t="s">
        <v>264</v>
      </c>
      <c r="L29" s="434"/>
      <c r="M29" s="437"/>
      <c r="N29" s="433" t="s">
        <v>267</v>
      </c>
      <c r="O29" s="434"/>
      <c r="P29" s="434"/>
      <c r="Q29" s="435" t="s">
        <v>266</v>
      </c>
      <c r="R29" s="434"/>
      <c r="S29" s="436"/>
      <c r="T29" s="435" t="s">
        <v>265</v>
      </c>
      <c r="U29" s="434"/>
      <c r="V29" s="436"/>
      <c r="W29" s="434" t="s">
        <v>264</v>
      </c>
      <c r="X29" s="434"/>
      <c r="Y29" s="437"/>
      <c r="Z29" s="433" t="s">
        <v>267</v>
      </c>
      <c r="AA29" s="434"/>
      <c r="AB29" s="434"/>
      <c r="AC29" s="435" t="s">
        <v>266</v>
      </c>
      <c r="AD29" s="434"/>
      <c r="AE29" s="436"/>
      <c r="AF29" s="435" t="s">
        <v>265</v>
      </c>
      <c r="AG29" s="434"/>
      <c r="AH29" s="436"/>
      <c r="AI29" s="435" t="s">
        <v>264</v>
      </c>
      <c r="AJ29" s="434"/>
      <c r="AK29" s="437"/>
      <c r="AL29" s="455" t="s">
        <v>7</v>
      </c>
      <c r="AM29" s="440"/>
    </row>
    <row r="30" spans="1:80" ht="15" customHeight="1" thickBot="1">
      <c r="A30" s="108"/>
      <c r="B30" s="450">
        <v>3</v>
      </c>
      <c r="C30" s="451"/>
      <c r="D30" s="451"/>
      <c r="E30" s="451"/>
      <c r="F30" s="451"/>
      <c r="G30" s="451"/>
      <c r="H30" s="451"/>
      <c r="I30" s="451"/>
      <c r="J30" s="451"/>
      <c r="K30" s="451"/>
      <c r="L30" s="451"/>
      <c r="M30" s="452"/>
      <c r="N30" s="450">
        <v>2</v>
      </c>
      <c r="O30" s="451"/>
      <c r="P30" s="451"/>
      <c r="Q30" s="451"/>
      <c r="R30" s="451"/>
      <c r="S30" s="451"/>
      <c r="T30" s="451"/>
      <c r="U30" s="451"/>
      <c r="V30" s="451"/>
      <c r="W30" s="451"/>
      <c r="X30" s="451"/>
      <c r="Y30" s="452"/>
      <c r="Z30" s="450">
        <v>1</v>
      </c>
      <c r="AA30" s="451"/>
      <c r="AB30" s="451"/>
      <c r="AC30" s="451"/>
      <c r="AD30" s="451"/>
      <c r="AE30" s="451"/>
      <c r="AF30" s="451"/>
      <c r="AG30" s="451"/>
      <c r="AH30" s="451"/>
      <c r="AI30" s="451"/>
      <c r="AJ30" s="451"/>
      <c r="AK30" s="452"/>
      <c r="AL30" s="450" t="s">
        <v>223</v>
      </c>
      <c r="AM30" s="452"/>
    </row>
    <row r="31" spans="1:80" ht="15" customHeight="1"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</row>
    <row r="33" ht="24.75" customHeight="1"/>
    <row r="55" spans="2:40" ht="15" customHeight="1">
      <c r="B55" s="3" ph="1"/>
      <c r="C55" s="3" ph="1"/>
      <c r="D55" s="3" ph="1"/>
      <c r="E55" s="3" ph="1"/>
      <c r="F55" s="3" ph="1"/>
      <c r="G55" s="3" ph="1"/>
      <c r="H55" s="3" ph="1"/>
      <c r="I55" s="3" ph="1"/>
      <c r="J55" s="3" ph="1"/>
      <c r="K55" s="3" ph="1"/>
      <c r="L55" s="3" ph="1"/>
      <c r="M55" s="3" ph="1"/>
      <c r="N55" s="3" ph="1"/>
      <c r="O55" s="3" ph="1"/>
      <c r="P55" s="3" ph="1"/>
      <c r="Q55" s="3" ph="1"/>
      <c r="R55" s="3" ph="1"/>
      <c r="S55" s="3" ph="1"/>
      <c r="T55" s="3" ph="1"/>
      <c r="U55" s="3" ph="1"/>
      <c r="V55" s="3" ph="1"/>
      <c r="W55" s="3" ph="1"/>
      <c r="X55" s="3" ph="1"/>
      <c r="Y55" s="3" ph="1"/>
      <c r="Z55" s="3" ph="1"/>
      <c r="AA55" s="3" ph="1"/>
      <c r="AB55" s="3" ph="1"/>
      <c r="AC55" s="3" ph="1"/>
      <c r="AD55" s="3" ph="1"/>
      <c r="AE55" s="3" ph="1"/>
      <c r="AF55" s="3" ph="1"/>
      <c r="AG55" s="3" ph="1"/>
      <c r="AH55" s="3" ph="1"/>
      <c r="AI55" s="3" ph="1"/>
      <c r="AJ55" s="3" ph="1"/>
      <c r="AK55" s="3" ph="1"/>
      <c r="AN55" s="3" ph="1"/>
    </row>
  </sheetData>
  <mergeCells count="30">
    <mergeCell ref="B30:M30"/>
    <mergeCell ref="N30:Y30"/>
    <mergeCell ref="Z30:AK30"/>
    <mergeCell ref="AL30:AM30"/>
    <mergeCell ref="AL26:AM26"/>
    <mergeCell ref="AL27:AM27"/>
    <mergeCell ref="AL28:AM28"/>
    <mergeCell ref="AL29:AM29"/>
    <mergeCell ref="AI29:AK29"/>
    <mergeCell ref="AF29:AH29"/>
    <mergeCell ref="B29:D29"/>
    <mergeCell ref="E29:G29"/>
    <mergeCell ref="H29:J29"/>
    <mergeCell ref="K29:M29"/>
    <mergeCell ref="AC29:AE29"/>
    <mergeCell ref="Z29:AB29"/>
    <mergeCell ref="AL20:AM20"/>
    <mergeCell ref="AL15:AM15"/>
    <mergeCell ref="AM16:AM19"/>
    <mergeCell ref="AL10:AM10"/>
    <mergeCell ref="AL3:AM3"/>
    <mergeCell ref="AL4:AM8"/>
    <mergeCell ref="AL9:AM9"/>
    <mergeCell ref="AM11:AM14"/>
    <mergeCell ref="N29:P29"/>
    <mergeCell ref="Q29:S29"/>
    <mergeCell ref="T29:V29"/>
    <mergeCell ref="W29:Y29"/>
    <mergeCell ref="AM21:AM24"/>
    <mergeCell ref="AL25:AM25"/>
  </mergeCells>
  <phoneticPr fontId="1"/>
  <conditionalFormatting sqref="B3:AK3">
    <cfRule type="cellIs" dxfId="15" priority="1" operator="equal">
      <formula>3</formula>
    </cfRule>
    <cfRule type="cellIs" dxfId="14" priority="2" operator="between">
      <formula>4</formula>
      <formula>6</formula>
    </cfRule>
    <cfRule type="cellIs" dxfId="13" priority="3" operator="equal">
      <formula>2</formula>
    </cfRule>
    <cfRule type="cellIs" dxfId="12" priority="4" operator="equal">
      <formula>1</formula>
    </cfRule>
  </conditionalFormatting>
  <dataValidations count="1">
    <dataValidation type="list" allowBlank="1" showInputMessage="1" showErrorMessage="1" sqref="B21:AK24 B4:AK8 B11:AK14 B16:AK19">
      <formula1>"○,×"</formula1>
    </dataValidation>
  </dataValidations>
  <printOptions horizontalCentered="1" verticalCentered="1"/>
  <pageMargins left="0.59055118110236227" right="0.59055118110236227" top="0.78740157480314965" bottom="0.78740157480314965" header="0.31496062992125984" footer="0.31496062992125984"/>
  <pageSetup paperSize="9" scale="98" orientation="landscape" r:id="rId1"/>
  <headerFooter>
    <oddHeader xml:space="preserve">&amp;R&amp;"ＭＳ 明朝,標準"&amp;9 </oddHeader>
    <oddFooter>&amp;C７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50"/>
  <sheetViews>
    <sheetView showGridLines="0" topLeftCell="A4" zoomScale="80" zoomScaleNormal="80" zoomScaleSheetLayoutView="90" workbookViewId="0">
      <selection activeCell="B3" sqref="B3:AK3"/>
    </sheetView>
  </sheetViews>
  <sheetFormatPr defaultRowHeight="15" customHeight="1"/>
  <cols>
    <col min="1" max="1" width="5.140625" style="3" customWidth="1"/>
    <col min="2" max="2" width="3.42578125" style="3" customWidth="1"/>
    <col min="3" max="37" width="3.5703125" style="3" customWidth="1"/>
    <col min="38" max="41" width="3.42578125" style="3"/>
    <col min="42" max="42" width="3.42578125" style="3" customWidth="1"/>
    <col min="43" max="77" width="3.5703125" style="3" customWidth="1"/>
    <col min="78" max="16384" width="9.140625" style="3"/>
  </cols>
  <sheetData>
    <row r="1" spans="1:51" ht="17.25" customHeight="1">
      <c r="A1" s="184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</row>
    <row r="2" spans="1:51" ht="15" customHeight="1" thickBo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</row>
    <row r="3" spans="1:51" ht="18.75" customHeight="1">
      <c r="A3" s="108"/>
      <c r="B3" s="109"/>
      <c r="C3" s="110"/>
      <c r="D3" s="111"/>
      <c r="E3" s="112"/>
      <c r="F3" s="110"/>
      <c r="G3" s="113"/>
      <c r="H3" s="114"/>
      <c r="I3" s="110"/>
      <c r="J3" s="113"/>
      <c r="K3" s="114"/>
      <c r="L3" s="110"/>
      <c r="M3" s="115"/>
      <c r="N3" s="387" t="str">
        <f>IF(N$28="","",VLOOKUP(N$28,女子データ!$A$2:$G$91,7))</f>
        <v/>
      </c>
      <c r="O3" s="388" t="str">
        <f>IF(O$28="","",VLOOKUP(O$28,女子データ!$A$2:$G$91,7))</f>
        <v/>
      </c>
      <c r="P3" s="390" t="str">
        <f>IF(P$28="","",VLOOKUP(P$28,女子データ!$A$2:$G$91,7))</f>
        <v/>
      </c>
      <c r="Q3" s="389" t="str">
        <f>IF(Q$28="","",VLOOKUP(Q$28,女子データ!$A$2:$G$91,7))</f>
        <v/>
      </c>
      <c r="R3" s="388" t="str">
        <f>IF(R$28="","",VLOOKUP(R$28,女子データ!$A$2:$G$91,7))</f>
        <v/>
      </c>
      <c r="S3" s="390" t="str">
        <f>IF(S$28="","",VLOOKUP(S$28,女子データ!$A$2:$G$91,7))</f>
        <v/>
      </c>
      <c r="T3" s="389" t="str">
        <f>IF(T$28="","",VLOOKUP(T$28,女子データ!$A$2:$G$91,7))</f>
        <v/>
      </c>
      <c r="U3" s="388" t="str">
        <f>IF(U$28="","",VLOOKUP(U$28,女子データ!$A$2:$G$91,7))</f>
        <v/>
      </c>
      <c r="V3" s="390" t="str">
        <f>IF(V$28="","",VLOOKUP(V$28,女子データ!$A$2:$G$91,7))</f>
        <v/>
      </c>
      <c r="W3" s="389" t="str">
        <f>IF(W$28="","",VLOOKUP(W$28,女子データ!$A$2:$G$91,7))</f>
        <v/>
      </c>
      <c r="X3" s="388" t="str">
        <f>IF(X$28="","",VLOOKUP(X$28,女子データ!$A$2:$G$91,7))</f>
        <v/>
      </c>
      <c r="Y3" s="391" t="str">
        <f>IF(Y$28="","",VLOOKUP(Y$28,女子データ!$A$2:$G$91,7))</f>
        <v/>
      </c>
      <c r="Z3" s="387" t="str">
        <f>IF(Z$28="","",VLOOKUP(Z$28,女子データ!$A$2:$G$91,7))</f>
        <v/>
      </c>
      <c r="AA3" s="388" t="str">
        <f>IF(AA$28="","",VLOOKUP(AA$28,女子データ!$A$2:$G$91,7))</f>
        <v/>
      </c>
      <c r="AB3" s="390" t="str">
        <f>IF(AB$28="","",VLOOKUP(AB$28,女子データ!$A$2:$G$91,7))</f>
        <v/>
      </c>
      <c r="AC3" s="389" t="str">
        <f>IF(AC$28="","",VLOOKUP(AC$28,女子データ!$A$2:$G$91,7))</f>
        <v/>
      </c>
      <c r="AD3" s="388" t="str">
        <f>IF(AD$28="","",VLOOKUP(AD$28,女子データ!$A$2:$G$91,7))</f>
        <v/>
      </c>
      <c r="AE3" s="390" t="str">
        <f>IF(AE$28="","",VLOOKUP(AE$28,女子データ!$A$2:$G$91,7))</f>
        <v/>
      </c>
      <c r="AF3" s="389" t="str">
        <f>IF(AF$28="","",VLOOKUP(AF$28,女子データ!$A$2:$G$91,7))</f>
        <v/>
      </c>
      <c r="AG3" s="388" t="str">
        <f>IF(AG$28="","",VLOOKUP(AG$28,女子データ!$A$2:$G$91,7))</f>
        <v/>
      </c>
      <c r="AH3" s="390" t="str">
        <f>IF(AH$28="","",VLOOKUP(AH$28,女子データ!$A$2:$G$91,7))</f>
        <v/>
      </c>
      <c r="AI3" s="389" t="str">
        <f>IF(AI$28="","",VLOOKUP(AI$28,女子データ!$A$2:$G$91,7))</f>
        <v/>
      </c>
      <c r="AJ3" s="388" t="str">
        <f>IF(AJ$28="","",VLOOKUP(AJ$28,女子データ!$A$2:$G$91,7))</f>
        <v/>
      </c>
      <c r="AK3" s="391" t="str">
        <f>IF(AK$28="","",VLOOKUP(AK$28,女子データ!$A$2:$G$91,7))</f>
        <v/>
      </c>
      <c r="AL3" s="442" t="s">
        <v>2</v>
      </c>
      <c r="AM3" s="443"/>
    </row>
    <row r="4" spans="1:51" ht="15" customHeight="1">
      <c r="A4" s="108"/>
      <c r="B4" s="116"/>
      <c r="C4" s="117"/>
      <c r="D4" s="118"/>
      <c r="E4" s="119"/>
      <c r="F4" s="117"/>
      <c r="G4" s="120"/>
      <c r="H4" s="121"/>
      <c r="I4" s="117"/>
      <c r="J4" s="120"/>
      <c r="K4" s="121"/>
      <c r="L4" s="117"/>
      <c r="M4" s="122"/>
      <c r="N4" s="116"/>
      <c r="O4" s="117"/>
      <c r="P4" s="118"/>
      <c r="Q4" s="119"/>
      <c r="R4" s="117"/>
      <c r="S4" s="120"/>
      <c r="T4" s="121"/>
      <c r="U4" s="117"/>
      <c r="V4" s="120"/>
      <c r="W4" s="121"/>
      <c r="X4" s="117"/>
      <c r="Y4" s="122"/>
      <c r="Z4" s="116"/>
      <c r="AA4" s="117"/>
      <c r="AB4" s="118"/>
      <c r="AC4" s="119"/>
      <c r="AD4" s="117"/>
      <c r="AE4" s="120"/>
      <c r="AF4" s="121"/>
      <c r="AG4" s="117"/>
      <c r="AH4" s="118"/>
      <c r="AI4" s="119"/>
      <c r="AJ4" s="117"/>
      <c r="AK4" s="122"/>
      <c r="AL4" s="444" t="s">
        <v>184</v>
      </c>
      <c r="AM4" s="445"/>
    </row>
    <row r="5" spans="1:51" ht="15" customHeight="1">
      <c r="A5" s="108"/>
      <c r="B5" s="123"/>
      <c r="C5" s="124"/>
      <c r="D5" s="125"/>
      <c r="E5" s="126"/>
      <c r="F5" s="124"/>
      <c r="G5" s="127"/>
      <c r="H5" s="128"/>
      <c r="I5" s="124"/>
      <c r="J5" s="127"/>
      <c r="K5" s="128"/>
      <c r="L5" s="124"/>
      <c r="M5" s="129"/>
      <c r="N5" s="123"/>
      <c r="O5" s="124"/>
      <c r="P5" s="125"/>
      <c r="Q5" s="126"/>
      <c r="R5" s="124"/>
      <c r="S5" s="127"/>
      <c r="T5" s="128"/>
      <c r="U5" s="124"/>
      <c r="V5" s="127"/>
      <c r="W5" s="128"/>
      <c r="X5" s="124"/>
      <c r="Y5" s="129"/>
      <c r="Z5" s="123"/>
      <c r="AA5" s="124"/>
      <c r="AB5" s="125"/>
      <c r="AC5" s="126"/>
      <c r="AD5" s="124"/>
      <c r="AE5" s="127"/>
      <c r="AF5" s="128"/>
      <c r="AG5" s="124"/>
      <c r="AH5" s="125"/>
      <c r="AI5" s="126"/>
      <c r="AJ5" s="124"/>
      <c r="AK5" s="129"/>
      <c r="AL5" s="446"/>
      <c r="AM5" s="447"/>
    </row>
    <row r="6" spans="1:51" ht="15" customHeight="1">
      <c r="A6" s="108"/>
      <c r="B6" s="123"/>
      <c r="C6" s="124"/>
      <c r="D6" s="125"/>
      <c r="E6" s="126"/>
      <c r="F6" s="124"/>
      <c r="G6" s="127"/>
      <c r="H6" s="128"/>
      <c r="I6" s="124"/>
      <c r="J6" s="127"/>
      <c r="K6" s="128"/>
      <c r="L6" s="124"/>
      <c r="M6" s="129"/>
      <c r="N6" s="123"/>
      <c r="O6" s="124"/>
      <c r="P6" s="125"/>
      <c r="Q6" s="126"/>
      <c r="R6" s="124"/>
      <c r="S6" s="127"/>
      <c r="T6" s="128"/>
      <c r="U6" s="124"/>
      <c r="V6" s="127"/>
      <c r="W6" s="128"/>
      <c r="X6" s="124"/>
      <c r="Y6" s="129"/>
      <c r="Z6" s="123"/>
      <c r="AA6" s="124"/>
      <c r="AB6" s="125"/>
      <c r="AC6" s="126"/>
      <c r="AD6" s="124"/>
      <c r="AE6" s="127"/>
      <c r="AF6" s="128"/>
      <c r="AG6" s="124"/>
      <c r="AH6" s="125"/>
      <c r="AI6" s="126"/>
      <c r="AJ6" s="124"/>
      <c r="AK6" s="129"/>
      <c r="AL6" s="446"/>
      <c r="AM6" s="447"/>
    </row>
    <row r="7" spans="1:51" ht="15" customHeight="1">
      <c r="A7" s="108"/>
      <c r="B7" s="123"/>
      <c r="C7" s="124"/>
      <c r="D7" s="125"/>
      <c r="E7" s="126"/>
      <c r="F7" s="124"/>
      <c r="G7" s="127"/>
      <c r="H7" s="128"/>
      <c r="I7" s="124"/>
      <c r="J7" s="127"/>
      <c r="K7" s="128"/>
      <c r="L7" s="124"/>
      <c r="M7" s="129"/>
      <c r="N7" s="123"/>
      <c r="O7" s="124"/>
      <c r="P7" s="125"/>
      <c r="Q7" s="126"/>
      <c r="R7" s="124"/>
      <c r="S7" s="127"/>
      <c r="T7" s="128"/>
      <c r="U7" s="124"/>
      <c r="V7" s="127"/>
      <c r="W7" s="128"/>
      <c r="X7" s="124"/>
      <c r="Y7" s="129"/>
      <c r="Z7" s="123"/>
      <c r="AA7" s="124"/>
      <c r="AB7" s="125"/>
      <c r="AC7" s="126"/>
      <c r="AD7" s="124"/>
      <c r="AE7" s="127"/>
      <c r="AF7" s="128"/>
      <c r="AG7" s="124"/>
      <c r="AH7" s="125"/>
      <c r="AI7" s="126"/>
      <c r="AJ7" s="124"/>
      <c r="AK7" s="129"/>
      <c r="AL7" s="446"/>
      <c r="AM7" s="447"/>
    </row>
    <row r="8" spans="1:51" ht="15" customHeight="1">
      <c r="A8" s="108"/>
      <c r="B8" s="130"/>
      <c r="C8" s="131"/>
      <c r="D8" s="132"/>
      <c r="E8" s="133"/>
      <c r="F8" s="131"/>
      <c r="G8" s="134"/>
      <c r="H8" s="135"/>
      <c r="I8" s="131"/>
      <c r="J8" s="134"/>
      <c r="K8" s="135"/>
      <c r="L8" s="131"/>
      <c r="M8" s="136"/>
      <c r="N8" s="130"/>
      <c r="O8" s="131"/>
      <c r="P8" s="132"/>
      <c r="Q8" s="133"/>
      <c r="R8" s="131"/>
      <c r="S8" s="134"/>
      <c r="T8" s="135"/>
      <c r="U8" s="131"/>
      <c r="V8" s="134"/>
      <c r="W8" s="135"/>
      <c r="X8" s="131"/>
      <c r="Y8" s="136"/>
      <c r="Z8" s="130"/>
      <c r="AA8" s="131"/>
      <c r="AB8" s="132"/>
      <c r="AC8" s="133"/>
      <c r="AD8" s="131"/>
      <c r="AE8" s="134"/>
      <c r="AF8" s="135"/>
      <c r="AG8" s="131"/>
      <c r="AH8" s="132"/>
      <c r="AI8" s="133"/>
      <c r="AJ8" s="131"/>
      <c r="AK8" s="136"/>
      <c r="AL8" s="448"/>
      <c r="AM8" s="449"/>
    </row>
    <row r="9" spans="1:51" ht="18.75" customHeight="1">
      <c r="A9" s="108"/>
      <c r="B9" s="137" t="str">
        <f t="shared" ref="B9:M9" si="0">IF(B24="","",COUNTIF(B11:B24,"○"))</f>
        <v/>
      </c>
      <c r="C9" s="138" t="str">
        <f t="shared" si="0"/>
        <v/>
      </c>
      <c r="D9" s="139" t="str">
        <f t="shared" si="0"/>
        <v/>
      </c>
      <c r="E9" s="140" t="str">
        <f t="shared" si="0"/>
        <v/>
      </c>
      <c r="F9" s="138" t="str">
        <f t="shared" si="0"/>
        <v/>
      </c>
      <c r="G9" s="141" t="str">
        <f t="shared" si="0"/>
        <v/>
      </c>
      <c r="H9" s="142" t="str">
        <f t="shared" si="0"/>
        <v/>
      </c>
      <c r="I9" s="138" t="str">
        <f t="shared" si="0"/>
        <v/>
      </c>
      <c r="J9" s="141" t="str">
        <f t="shared" si="0"/>
        <v/>
      </c>
      <c r="K9" s="142" t="str">
        <f t="shared" si="0"/>
        <v/>
      </c>
      <c r="L9" s="138" t="str">
        <f t="shared" si="0"/>
        <v/>
      </c>
      <c r="M9" s="143" t="str">
        <f t="shared" si="0"/>
        <v/>
      </c>
      <c r="N9" s="137" t="str">
        <f t="shared" ref="N9:Y9" si="1">IF(N24="","",COUNTIF(N11:N24,"○"))</f>
        <v/>
      </c>
      <c r="O9" s="138" t="str">
        <f t="shared" si="1"/>
        <v/>
      </c>
      <c r="P9" s="139" t="str">
        <f t="shared" si="1"/>
        <v/>
      </c>
      <c r="Q9" s="140" t="str">
        <f t="shared" si="1"/>
        <v/>
      </c>
      <c r="R9" s="138" t="str">
        <f t="shared" si="1"/>
        <v/>
      </c>
      <c r="S9" s="141" t="str">
        <f t="shared" si="1"/>
        <v/>
      </c>
      <c r="T9" s="142" t="str">
        <f t="shared" si="1"/>
        <v/>
      </c>
      <c r="U9" s="138" t="str">
        <f t="shared" si="1"/>
        <v/>
      </c>
      <c r="V9" s="141" t="str">
        <f t="shared" si="1"/>
        <v/>
      </c>
      <c r="W9" s="142" t="str">
        <f t="shared" si="1"/>
        <v/>
      </c>
      <c r="X9" s="138" t="str">
        <f t="shared" si="1"/>
        <v/>
      </c>
      <c r="Y9" s="143" t="str">
        <f t="shared" si="1"/>
        <v/>
      </c>
      <c r="Z9" s="137" t="str">
        <f t="shared" ref="Z9:AK9" si="2">IF(Z24="","",COUNTIF(Z11:Z24,"○"))</f>
        <v/>
      </c>
      <c r="AA9" s="138" t="str">
        <f t="shared" si="2"/>
        <v/>
      </c>
      <c r="AB9" s="139" t="str">
        <f t="shared" si="2"/>
        <v/>
      </c>
      <c r="AC9" s="140" t="str">
        <f t="shared" si="2"/>
        <v/>
      </c>
      <c r="AD9" s="138" t="str">
        <f t="shared" si="2"/>
        <v/>
      </c>
      <c r="AE9" s="141" t="str">
        <f t="shared" si="2"/>
        <v/>
      </c>
      <c r="AF9" s="142" t="str">
        <f t="shared" si="2"/>
        <v/>
      </c>
      <c r="AG9" s="138" t="str">
        <f t="shared" si="2"/>
        <v/>
      </c>
      <c r="AH9" s="139" t="str">
        <f t="shared" si="2"/>
        <v/>
      </c>
      <c r="AI9" s="140" t="str">
        <f t="shared" si="2"/>
        <v/>
      </c>
      <c r="AJ9" s="138" t="str">
        <f t="shared" si="2"/>
        <v/>
      </c>
      <c r="AK9" s="143" t="str">
        <f t="shared" si="2"/>
        <v/>
      </c>
      <c r="AL9" s="433" t="s">
        <v>11</v>
      </c>
      <c r="AM9" s="437"/>
    </row>
    <row r="10" spans="1:51" ht="15" customHeight="1">
      <c r="A10" s="108"/>
      <c r="B10" s="116" t="str">
        <f t="shared" ref="B10:L10" si="3">IF(B14="","",COUNTIF(B11:B14,"○"))</f>
        <v/>
      </c>
      <c r="C10" s="117" t="str">
        <f t="shared" si="3"/>
        <v/>
      </c>
      <c r="D10" s="118" t="str">
        <f t="shared" si="3"/>
        <v/>
      </c>
      <c r="E10" s="119" t="str">
        <f t="shared" si="3"/>
        <v/>
      </c>
      <c r="F10" s="117" t="str">
        <f t="shared" si="3"/>
        <v/>
      </c>
      <c r="G10" s="120" t="str">
        <f t="shared" si="3"/>
        <v/>
      </c>
      <c r="H10" s="121" t="str">
        <f t="shared" si="3"/>
        <v/>
      </c>
      <c r="I10" s="117" t="str">
        <f t="shared" si="3"/>
        <v/>
      </c>
      <c r="J10" s="120" t="str">
        <f t="shared" si="3"/>
        <v/>
      </c>
      <c r="K10" s="121" t="str">
        <f t="shared" si="3"/>
        <v/>
      </c>
      <c r="L10" s="117" t="str">
        <f t="shared" si="3"/>
        <v/>
      </c>
      <c r="M10" s="122" t="str">
        <f>IF(M14="","",COUNTIF(M11:M14,"○"))</f>
        <v/>
      </c>
      <c r="N10" s="116" t="str">
        <f t="shared" ref="N10:X10" si="4">IF(N14="","",COUNTIF(N11:N14,"○"))</f>
        <v/>
      </c>
      <c r="O10" s="117" t="str">
        <f t="shared" si="4"/>
        <v/>
      </c>
      <c r="P10" s="118" t="str">
        <f t="shared" si="4"/>
        <v/>
      </c>
      <c r="Q10" s="119" t="str">
        <f t="shared" si="4"/>
        <v/>
      </c>
      <c r="R10" s="117" t="str">
        <f t="shared" si="4"/>
        <v/>
      </c>
      <c r="S10" s="120" t="str">
        <f t="shared" si="4"/>
        <v/>
      </c>
      <c r="T10" s="121" t="str">
        <f t="shared" si="4"/>
        <v/>
      </c>
      <c r="U10" s="117" t="str">
        <f t="shared" si="4"/>
        <v/>
      </c>
      <c r="V10" s="120" t="str">
        <f t="shared" si="4"/>
        <v/>
      </c>
      <c r="W10" s="121" t="str">
        <f t="shared" si="4"/>
        <v/>
      </c>
      <c r="X10" s="117" t="str">
        <f t="shared" si="4"/>
        <v/>
      </c>
      <c r="Y10" s="122" t="str">
        <f>IF(Y14="","",COUNTIF(Y11:Y14,"○"))</f>
        <v/>
      </c>
      <c r="Z10" s="116" t="str">
        <f t="shared" ref="Z10:AJ10" si="5">IF(Z14="","",COUNTIF(Z11:Z14,"○"))</f>
        <v/>
      </c>
      <c r="AA10" s="117" t="str">
        <f t="shared" si="5"/>
        <v/>
      </c>
      <c r="AB10" s="118" t="str">
        <f t="shared" si="5"/>
        <v/>
      </c>
      <c r="AC10" s="119" t="str">
        <f t="shared" si="5"/>
        <v/>
      </c>
      <c r="AD10" s="117" t="str">
        <f t="shared" si="5"/>
        <v/>
      </c>
      <c r="AE10" s="120" t="str">
        <f t="shared" si="5"/>
        <v/>
      </c>
      <c r="AF10" s="121" t="str">
        <f t="shared" si="5"/>
        <v/>
      </c>
      <c r="AG10" s="117" t="str">
        <f t="shared" si="5"/>
        <v/>
      </c>
      <c r="AH10" s="118" t="str">
        <f t="shared" si="5"/>
        <v/>
      </c>
      <c r="AI10" s="119" t="str">
        <f t="shared" si="5"/>
        <v/>
      </c>
      <c r="AJ10" s="117" t="str">
        <f t="shared" si="5"/>
        <v/>
      </c>
      <c r="AK10" s="143" t="str">
        <f>IF(AK14="","",COUNTIF(AK11:AK14,"○"))</f>
        <v/>
      </c>
      <c r="AL10" s="433" t="s">
        <v>0</v>
      </c>
      <c r="AM10" s="437"/>
    </row>
    <row r="11" spans="1:51" ht="15" customHeight="1">
      <c r="A11" s="108"/>
      <c r="B11" s="144"/>
      <c r="C11" s="145"/>
      <c r="D11" s="146"/>
      <c r="E11" s="147"/>
      <c r="F11" s="145"/>
      <c r="G11" s="148"/>
      <c r="H11" s="149"/>
      <c r="I11" s="145"/>
      <c r="J11" s="148"/>
      <c r="K11" s="149"/>
      <c r="L11" s="145"/>
      <c r="M11" s="150"/>
      <c r="N11" s="144"/>
      <c r="O11" s="145"/>
      <c r="P11" s="146"/>
      <c r="Q11" s="147"/>
      <c r="R11" s="145"/>
      <c r="S11" s="148"/>
      <c r="T11" s="149"/>
      <c r="U11" s="145"/>
      <c r="V11" s="148"/>
      <c r="W11" s="149"/>
      <c r="X11" s="145"/>
      <c r="Y11" s="150"/>
      <c r="Z11" s="144"/>
      <c r="AA11" s="145"/>
      <c r="AB11" s="146"/>
      <c r="AC11" s="147"/>
      <c r="AD11" s="145"/>
      <c r="AE11" s="148"/>
      <c r="AF11" s="149"/>
      <c r="AG11" s="145"/>
      <c r="AH11" s="146"/>
      <c r="AI11" s="147"/>
      <c r="AJ11" s="145"/>
      <c r="AK11" s="150"/>
      <c r="AL11" s="151">
        <v>4</v>
      </c>
      <c r="AM11" s="441" t="s">
        <v>182</v>
      </c>
    </row>
    <row r="12" spans="1:51" ht="15" customHeight="1">
      <c r="A12" s="108"/>
      <c r="B12" s="123"/>
      <c r="C12" s="124"/>
      <c r="D12" s="125"/>
      <c r="E12" s="126"/>
      <c r="F12" s="124"/>
      <c r="G12" s="127"/>
      <c r="H12" s="128"/>
      <c r="I12" s="124"/>
      <c r="J12" s="127"/>
      <c r="K12" s="128"/>
      <c r="L12" s="124"/>
      <c r="M12" s="129"/>
      <c r="N12" s="123"/>
      <c r="O12" s="124"/>
      <c r="P12" s="125"/>
      <c r="Q12" s="126"/>
      <c r="R12" s="124"/>
      <c r="S12" s="127"/>
      <c r="T12" s="128"/>
      <c r="U12" s="124"/>
      <c r="V12" s="127"/>
      <c r="W12" s="128"/>
      <c r="X12" s="124"/>
      <c r="Y12" s="129"/>
      <c r="Z12" s="123"/>
      <c r="AA12" s="124"/>
      <c r="AB12" s="125"/>
      <c r="AC12" s="126"/>
      <c r="AD12" s="124"/>
      <c r="AE12" s="127"/>
      <c r="AF12" s="128"/>
      <c r="AG12" s="124"/>
      <c r="AH12" s="125"/>
      <c r="AI12" s="126"/>
      <c r="AJ12" s="124"/>
      <c r="AK12" s="129"/>
      <c r="AL12" s="152">
        <v>3</v>
      </c>
      <c r="AM12" s="438"/>
    </row>
    <row r="13" spans="1:51" ht="15" customHeight="1">
      <c r="A13" s="108"/>
      <c r="B13" s="123"/>
      <c r="C13" s="124"/>
      <c r="D13" s="125"/>
      <c r="E13" s="126"/>
      <c r="F13" s="124"/>
      <c r="G13" s="127"/>
      <c r="H13" s="128"/>
      <c r="I13" s="124"/>
      <c r="J13" s="127"/>
      <c r="K13" s="128"/>
      <c r="L13" s="124"/>
      <c r="M13" s="129"/>
      <c r="N13" s="123"/>
      <c r="O13" s="124"/>
      <c r="P13" s="125"/>
      <c r="Q13" s="126"/>
      <c r="R13" s="124"/>
      <c r="S13" s="127"/>
      <c r="T13" s="128"/>
      <c r="U13" s="124"/>
      <c r="V13" s="127"/>
      <c r="W13" s="128"/>
      <c r="X13" s="124"/>
      <c r="Y13" s="129"/>
      <c r="Z13" s="123"/>
      <c r="AA13" s="124"/>
      <c r="AB13" s="125"/>
      <c r="AC13" s="126"/>
      <c r="AD13" s="124"/>
      <c r="AE13" s="127"/>
      <c r="AF13" s="128"/>
      <c r="AG13" s="124"/>
      <c r="AH13" s="125"/>
      <c r="AI13" s="126"/>
      <c r="AJ13" s="124"/>
      <c r="AK13" s="129"/>
      <c r="AL13" s="152">
        <v>2</v>
      </c>
      <c r="AM13" s="438"/>
    </row>
    <row r="14" spans="1:51" ht="15" customHeight="1">
      <c r="A14" s="108"/>
      <c r="B14" s="153"/>
      <c r="C14" s="154"/>
      <c r="D14" s="155"/>
      <c r="E14" s="156"/>
      <c r="F14" s="154"/>
      <c r="G14" s="157"/>
      <c r="H14" s="158"/>
      <c r="I14" s="154"/>
      <c r="J14" s="157"/>
      <c r="K14" s="158"/>
      <c r="L14" s="154"/>
      <c r="M14" s="159"/>
      <c r="N14" s="153"/>
      <c r="O14" s="154"/>
      <c r="P14" s="155"/>
      <c r="Q14" s="156"/>
      <c r="R14" s="154"/>
      <c r="S14" s="157"/>
      <c r="T14" s="158"/>
      <c r="U14" s="154"/>
      <c r="V14" s="157"/>
      <c r="W14" s="158"/>
      <c r="X14" s="154"/>
      <c r="Y14" s="159"/>
      <c r="Z14" s="153"/>
      <c r="AA14" s="154"/>
      <c r="AB14" s="155"/>
      <c r="AC14" s="156"/>
      <c r="AD14" s="154"/>
      <c r="AE14" s="157"/>
      <c r="AF14" s="158"/>
      <c r="AG14" s="154"/>
      <c r="AH14" s="155"/>
      <c r="AI14" s="156"/>
      <c r="AJ14" s="154"/>
      <c r="AK14" s="159"/>
      <c r="AL14" s="160">
        <v>1</v>
      </c>
      <c r="AM14" s="439"/>
    </row>
    <row r="15" spans="1:51" ht="15" customHeight="1">
      <c r="A15" s="108"/>
      <c r="B15" s="161" t="str">
        <f t="shared" ref="B15:L15" si="6">IF(B19="","",COUNTIF(B16:B19,"○"))</f>
        <v/>
      </c>
      <c r="C15" s="162" t="str">
        <f t="shared" si="6"/>
        <v/>
      </c>
      <c r="D15" s="163" t="str">
        <f t="shared" si="6"/>
        <v/>
      </c>
      <c r="E15" s="164" t="str">
        <f t="shared" si="6"/>
        <v/>
      </c>
      <c r="F15" s="162" t="str">
        <f t="shared" si="6"/>
        <v/>
      </c>
      <c r="G15" s="165" t="str">
        <f t="shared" si="6"/>
        <v/>
      </c>
      <c r="H15" s="166" t="str">
        <f t="shared" si="6"/>
        <v/>
      </c>
      <c r="I15" s="162" t="str">
        <f t="shared" si="6"/>
        <v/>
      </c>
      <c r="J15" s="165" t="str">
        <f t="shared" si="6"/>
        <v/>
      </c>
      <c r="K15" s="166" t="str">
        <f t="shared" si="6"/>
        <v/>
      </c>
      <c r="L15" s="162" t="str">
        <f t="shared" si="6"/>
        <v/>
      </c>
      <c r="M15" s="167" t="str">
        <f>IF(M19="","",COUNTIF(M16:M19,"○"))</f>
        <v/>
      </c>
      <c r="N15" s="161" t="str">
        <f t="shared" ref="N15:X15" si="7">IF(N19="","",COUNTIF(N16:N19,"○"))</f>
        <v/>
      </c>
      <c r="O15" s="162" t="str">
        <f t="shared" si="7"/>
        <v/>
      </c>
      <c r="P15" s="163" t="str">
        <f t="shared" si="7"/>
        <v/>
      </c>
      <c r="Q15" s="164" t="str">
        <f t="shared" si="7"/>
        <v/>
      </c>
      <c r="R15" s="162" t="str">
        <f t="shared" si="7"/>
        <v/>
      </c>
      <c r="S15" s="165" t="str">
        <f t="shared" si="7"/>
        <v/>
      </c>
      <c r="T15" s="166" t="str">
        <f t="shared" si="7"/>
        <v/>
      </c>
      <c r="U15" s="162" t="str">
        <f t="shared" si="7"/>
        <v/>
      </c>
      <c r="V15" s="165" t="str">
        <f t="shared" si="7"/>
        <v/>
      </c>
      <c r="W15" s="166" t="str">
        <f t="shared" si="7"/>
        <v/>
      </c>
      <c r="X15" s="162" t="str">
        <f t="shared" si="7"/>
        <v/>
      </c>
      <c r="Y15" s="167" t="str">
        <f>IF(Y19="","",COUNTIF(Y16:Y19,"○"))</f>
        <v/>
      </c>
      <c r="Z15" s="161" t="str">
        <f t="shared" ref="Z15:AJ15" si="8">IF(Z19="","",COUNTIF(Z16:Z19,"○"))</f>
        <v/>
      </c>
      <c r="AA15" s="162" t="str">
        <f t="shared" si="8"/>
        <v/>
      </c>
      <c r="AB15" s="163" t="str">
        <f t="shared" si="8"/>
        <v/>
      </c>
      <c r="AC15" s="164" t="str">
        <f t="shared" si="8"/>
        <v/>
      </c>
      <c r="AD15" s="162" t="str">
        <f t="shared" si="8"/>
        <v/>
      </c>
      <c r="AE15" s="165" t="str">
        <f t="shared" si="8"/>
        <v/>
      </c>
      <c r="AF15" s="166" t="str">
        <f t="shared" si="8"/>
        <v/>
      </c>
      <c r="AG15" s="162" t="str">
        <f t="shared" si="8"/>
        <v/>
      </c>
      <c r="AH15" s="163" t="str">
        <f t="shared" si="8"/>
        <v/>
      </c>
      <c r="AI15" s="164" t="str">
        <f t="shared" si="8"/>
        <v/>
      </c>
      <c r="AJ15" s="162" t="str">
        <f t="shared" si="8"/>
        <v/>
      </c>
      <c r="AK15" s="143" t="str">
        <f>IF(AK19="","",COUNTIF(AK16:AK19,"○"))</f>
        <v/>
      </c>
      <c r="AL15" s="433" t="s">
        <v>0</v>
      </c>
      <c r="AM15" s="437"/>
      <c r="AY15" s="3" ph="1"/>
    </row>
    <row r="16" spans="1:51" ht="15" customHeight="1">
      <c r="A16" s="108"/>
      <c r="B16" s="144"/>
      <c r="C16" s="145"/>
      <c r="D16" s="146"/>
      <c r="E16" s="147"/>
      <c r="F16" s="145"/>
      <c r="G16" s="148"/>
      <c r="H16" s="149"/>
      <c r="I16" s="145"/>
      <c r="J16" s="148"/>
      <c r="K16" s="149"/>
      <c r="L16" s="145"/>
      <c r="M16" s="150"/>
      <c r="N16" s="144"/>
      <c r="O16" s="145"/>
      <c r="P16" s="146"/>
      <c r="Q16" s="147"/>
      <c r="R16" s="145"/>
      <c r="S16" s="148"/>
      <c r="T16" s="149"/>
      <c r="U16" s="145"/>
      <c r="V16" s="148"/>
      <c r="W16" s="149"/>
      <c r="X16" s="145"/>
      <c r="Y16" s="150"/>
      <c r="Z16" s="144"/>
      <c r="AA16" s="145"/>
      <c r="AB16" s="146"/>
      <c r="AC16" s="147"/>
      <c r="AD16" s="145"/>
      <c r="AE16" s="148"/>
      <c r="AF16" s="149"/>
      <c r="AG16" s="145"/>
      <c r="AH16" s="146"/>
      <c r="AI16" s="147"/>
      <c r="AJ16" s="145"/>
      <c r="AK16" s="150"/>
      <c r="AL16" s="151">
        <v>4</v>
      </c>
      <c r="AM16" s="441" t="s">
        <v>219</v>
      </c>
    </row>
    <row r="17" spans="1:80" ht="15" customHeight="1">
      <c r="A17" s="108"/>
      <c r="B17" s="123"/>
      <c r="C17" s="124"/>
      <c r="D17" s="125"/>
      <c r="E17" s="126"/>
      <c r="F17" s="124"/>
      <c r="G17" s="127"/>
      <c r="H17" s="128"/>
      <c r="I17" s="124"/>
      <c r="J17" s="127"/>
      <c r="K17" s="128"/>
      <c r="L17" s="124"/>
      <c r="M17" s="129"/>
      <c r="N17" s="123"/>
      <c r="O17" s="124"/>
      <c r="P17" s="125"/>
      <c r="Q17" s="126"/>
      <c r="R17" s="124"/>
      <c r="S17" s="127"/>
      <c r="T17" s="128"/>
      <c r="U17" s="124"/>
      <c r="V17" s="127"/>
      <c r="W17" s="128"/>
      <c r="X17" s="124"/>
      <c r="Y17" s="129"/>
      <c r="Z17" s="123"/>
      <c r="AA17" s="124"/>
      <c r="AB17" s="125"/>
      <c r="AC17" s="126"/>
      <c r="AD17" s="124"/>
      <c r="AE17" s="127"/>
      <c r="AF17" s="128"/>
      <c r="AG17" s="124"/>
      <c r="AH17" s="125"/>
      <c r="AI17" s="126"/>
      <c r="AJ17" s="124"/>
      <c r="AK17" s="129"/>
      <c r="AL17" s="152">
        <v>3</v>
      </c>
      <c r="AM17" s="438"/>
    </row>
    <row r="18" spans="1:80" ht="15" customHeight="1">
      <c r="A18" s="108"/>
      <c r="B18" s="123"/>
      <c r="C18" s="124"/>
      <c r="D18" s="125"/>
      <c r="E18" s="126"/>
      <c r="F18" s="124"/>
      <c r="G18" s="127"/>
      <c r="H18" s="128"/>
      <c r="I18" s="124"/>
      <c r="J18" s="127"/>
      <c r="K18" s="128"/>
      <c r="L18" s="124"/>
      <c r="M18" s="129"/>
      <c r="N18" s="123"/>
      <c r="O18" s="124"/>
      <c r="P18" s="125"/>
      <c r="Q18" s="126"/>
      <c r="R18" s="124"/>
      <c r="S18" s="127"/>
      <c r="T18" s="128"/>
      <c r="U18" s="124"/>
      <c r="V18" s="127"/>
      <c r="W18" s="128"/>
      <c r="X18" s="124"/>
      <c r="Y18" s="129"/>
      <c r="Z18" s="123"/>
      <c r="AA18" s="124"/>
      <c r="AB18" s="125"/>
      <c r="AC18" s="126"/>
      <c r="AD18" s="124"/>
      <c r="AE18" s="127"/>
      <c r="AF18" s="128"/>
      <c r="AG18" s="124"/>
      <c r="AH18" s="125"/>
      <c r="AI18" s="126"/>
      <c r="AJ18" s="124"/>
      <c r="AK18" s="129"/>
      <c r="AL18" s="152">
        <v>2</v>
      </c>
      <c r="AM18" s="438"/>
    </row>
    <row r="19" spans="1:80" ht="15" customHeight="1">
      <c r="A19" s="108"/>
      <c r="B19" s="153"/>
      <c r="C19" s="154"/>
      <c r="D19" s="155"/>
      <c r="E19" s="156"/>
      <c r="F19" s="154"/>
      <c r="G19" s="157"/>
      <c r="H19" s="158"/>
      <c r="I19" s="154"/>
      <c r="J19" s="157"/>
      <c r="K19" s="158"/>
      <c r="L19" s="154"/>
      <c r="M19" s="159"/>
      <c r="N19" s="153"/>
      <c r="O19" s="154"/>
      <c r="P19" s="155"/>
      <c r="Q19" s="156"/>
      <c r="R19" s="154"/>
      <c r="S19" s="157"/>
      <c r="T19" s="158"/>
      <c r="U19" s="154"/>
      <c r="V19" s="157"/>
      <c r="W19" s="158"/>
      <c r="X19" s="154"/>
      <c r="Y19" s="159"/>
      <c r="Z19" s="153"/>
      <c r="AA19" s="154"/>
      <c r="AB19" s="155"/>
      <c r="AC19" s="156"/>
      <c r="AD19" s="154"/>
      <c r="AE19" s="157"/>
      <c r="AF19" s="158"/>
      <c r="AG19" s="154"/>
      <c r="AH19" s="155"/>
      <c r="AI19" s="156"/>
      <c r="AJ19" s="154"/>
      <c r="AK19" s="159"/>
      <c r="AL19" s="160">
        <v>1</v>
      </c>
      <c r="AM19" s="439"/>
    </row>
    <row r="20" spans="1:80" ht="15" customHeight="1">
      <c r="A20" s="108"/>
      <c r="B20" s="137" t="str">
        <f t="shared" ref="B20:L20" si="9">IF(B24="","",COUNTIF(B21:B24,"○"))</f>
        <v/>
      </c>
      <c r="C20" s="138" t="str">
        <f t="shared" si="9"/>
        <v/>
      </c>
      <c r="D20" s="139" t="str">
        <f t="shared" si="9"/>
        <v/>
      </c>
      <c r="E20" s="140" t="str">
        <f t="shared" si="9"/>
        <v/>
      </c>
      <c r="F20" s="138" t="str">
        <f t="shared" si="9"/>
        <v/>
      </c>
      <c r="G20" s="141" t="str">
        <f t="shared" si="9"/>
        <v/>
      </c>
      <c r="H20" s="142" t="str">
        <f t="shared" si="9"/>
        <v/>
      </c>
      <c r="I20" s="138" t="str">
        <f t="shared" si="9"/>
        <v/>
      </c>
      <c r="J20" s="141" t="str">
        <f t="shared" si="9"/>
        <v/>
      </c>
      <c r="K20" s="142" t="str">
        <f t="shared" si="9"/>
        <v/>
      </c>
      <c r="L20" s="138" t="str">
        <f t="shared" si="9"/>
        <v/>
      </c>
      <c r="M20" s="143" t="str">
        <f>IF(M24="","",COUNTIF(M21:M24,"○"))</f>
        <v/>
      </c>
      <c r="N20" s="137" t="str">
        <f t="shared" ref="N20:X20" si="10">IF(N24="","",COUNTIF(N21:N24,"○"))</f>
        <v/>
      </c>
      <c r="O20" s="138" t="str">
        <f t="shared" si="10"/>
        <v/>
      </c>
      <c r="P20" s="139" t="str">
        <f t="shared" si="10"/>
        <v/>
      </c>
      <c r="Q20" s="140" t="str">
        <f t="shared" si="10"/>
        <v/>
      </c>
      <c r="R20" s="138" t="str">
        <f t="shared" si="10"/>
        <v/>
      </c>
      <c r="S20" s="141" t="str">
        <f t="shared" si="10"/>
        <v/>
      </c>
      <c r="T20" s="142" t="str">
        <f t="shared" si="10"/>
        <v/>
      </c>
      <c r="U20" s="138" t="str">
        <f t="shared" si="10"/>
        <v/>
      </c>
      <c r="V20" s="141" t="str">
        <f t="shared" si="10"/>
        <v/>
      </c>
      <c r="W20" s="142" t="str">
        <f t="shared" si="10"/>
        <v/>
      </c>
      <c r="X20" s="138" t="str">
        <f t="shared" si="10"/>
        <v/>
      </c>
      <c r="Y20" s="143" t="str">
        <f>IF(Y24="","",COUNTIF(Y21:Y24,"○"))</f>
        <v/>
      </c>
      <c r="Z20" s="137" t="str">
        <f t="shared" ref="Z20:AJ20" si="11">IF(Z24="","",COUNTIF(Z21:Z24,"○"))</f>
        <v/>
      </c>
      <c r="AA20" s="138" t="str">
        <f t="shared" si="11"/>
        <v/>
      </c>
      <c r="AB20" s="139" t="str">
        <f t="shared" si="11"/>
        <v/>
      </c>
      <c r="AC20" s="140" t="str">
        <f t="shared" si="11"/>
        <v/>
      </c>
      <c r="AD20" s="138" t="str">
        <f t="shared" si="11"/>
        <v/>
      </c>
      <c r="AE20" s="141" t="str">
        <f t="shared" si="11"/>
        <v/>
      </c>
      <c r="AF20" s="142" t="str">
        <f t="shared" si="11"/>
        <v/>
      </c>
      <c r="AG20" s="138" t="str">
        <f t="shared" si="11"/>
        <v/>
      </c>
      <c r="AH20" s="139" t="str">
        <f t="shared" si="11"/>
        <v/>
      </c>
      <c r="AI20" s="140" t="str">
        <f t="shared" si="11"/>
        <v/>
      </c>
      <c r="AJ20" s="138" t="str">
        <f t="shared" si="11"/>
        <v/>
      </c>
      <c r="AK20" s="143" t="str">
        <f>IF(AK24="","",COUNTIF(AK21:AK24,"○"))</f>
        <v/>
      </c>
      <c r="AL20" s="433" t="s">
        <v>0</v>
      </c>
      <c r="AM20" s="437"/>
    </row>
    <row r="21" spans="1:80" ht="15" customHeight="1">
      <c r="A21" s="108"/>
      <c r="B21" s="168"/>
      <c r="C21" s="169"/>
      <c r="D21" s="170"/>
      <c r="E21" s="171"/>
      <c r="F21" s="169"/>
      <c r="G21" s="172"/>
      <c r="H21" s="173"/>
      <c r="I21" s="169"/>
      <c r="J21" s="172"/>
      <c r="K21" s="173"/>
      <c r="L21" s="169"/>
      <c r="M21" s="174"/>
      <c r="N21" s="168"/>
      <c r="O21" s="169"/>
      <c r="P21" s="170"/>
      <c r="Q21" s="171"/>
      <c r="R21" s="169"/>
      <c r="S21" s="172"/>
      <c r="T21" s="173"/>
      <c r="U21" s="169"/>
      <c r="V21" s="172"/>
      <c r="W21" s="173"/>
      <c r="X21" s="169"/>
      <c r="Y21" s="174"/>
      <c r="Z21" s="168"/>
      <c r="AA21" s="169"/>
      <c r="AB21" s="170"/>
      <c r="AC21" s="171"/>
      <c r="AD21" s="169"/>
      <c r="AE21" s="172"/>
      <c r="AF21" s="173"/>
      <c r="AG21" s="169"/>
      <c r="AH21" s="170"/>
      <c r="AI21" s="171"/>
      <c r="AJ21" s="169"/>
      <c r="AK21" s="174"/>
      <c r="AL21" s="175">
        <v>4</v>
      </c>
      <c r="AM21" s="438" t="s">
        <v>218</v>
      </c>
    </row>
    <row r="22" spans="1:80" ht="15" customHeight="1">
      <c r="A22" s="108"/>
      <c r="B22" s="123"/>
      <c r="C22" s="124"/>
      <c r="D22" s="125"/>
      <c r="E22" s="126"/>
      <c r="F22" s="124"/>
      <c r="G22" s="127"/>
      <c r="H22" s="128"/>
      <c r="I22" s="124"/>
      <c r="J22" s="127"/>
      <c r="K22" s="128"/>
      <c r="L22" s="124"/>
      <c r="M22" s="129"/>
      <c r="N22" s="123"/>
      <c r="O22" s="124"/>
      <c r="P22" s="125"/>
      <c r="Q22" s="126"/>
      <c r="R22" s="124"/>
      <c r="S22" s="127"/>
      <c r="T22" s="128"/>
      <c r="U22" s="124"/>
      <c r="V22" s="127"/>
      <c r="W22" s="128"/>
      <c r="X22" s="124"/>
      <c r="Y22" s="129"/>
      <c r="Z22" s="123"/>
      <c r="AA22" s="124"/>
      <c r="AB22" s="125"/>
      <c r="AC22" s="126"/>
      <c r="AD22" s="124"/>
      <c r="AE22" s="127"/>
      <c r="AF22" s="128"/>
      <c r="AG22" s="124"/>
      <c r="AH22" s="125"/>
      <c r="AI22" s="126"/>
      <c r="AJ22" s="124"/>
      <c r="AK22" s="129"/>
      <c r="AL22" s="152">
        <v>3</v>
      </c>
      <c r="AM22" s="438"/>
    </row>
    <row r="23" spans="1:80" ht="15" customHeight="1">
      <c r="A23" s="108"/>
      <c r="B23" s="123"/>
      <c r="C23" s="124"/>
      <c r="D23" s="125"/>
      <c r="E23" s="126"/>
      <c r="F23" s="124"/>
      <c r="G23" s="127"/>
      <c r="H23" s="128"/>
      <c r="I23" s="124"/>
      <c r="J23" s="127"/>
      <c r="K23" s="128"/>
      <c r="L23" s="124"/>
      <c r="M23" s="129"/>
      <c r="N23" s="123"/>
      <c r="O23" s="124"/>
      <c r="P23" s="125"/>
      <c r="Q23" s="126"/>
      <c r="R23" s="124"/>
      <c r="S23" s="127"/>
      <c r="T23" s="128"/>
      <c r="U23" s="124"/>
      <c r="V23" s="127"/>
      <c r="W23" s="128"/>
      <c r="X23" s="124"/>
      <c r="Y23" s="129"/>
      <c r="Z23" s="123"/>
      <c r="AA23" s="124"/>
      <c r="AB23" s="125"/>
      <c r="AC23" s="126"/>
      <c r="AD23" s="124"/>
      <c r="AE23" s="127"/>
      <c r="AF23" s="128"/>
      <c r="AG23" s="124"/>
      <c r="AH23" s="125"/>
      <c r="AI23" s="126"/>
      <c r="AJ23" s="124"/>
      <c r="AK23" s="129"/>
      <c r="AL23" s="152">
        <v>2</v>
      </c>
      <c r="AM23" s="438"/>
    </row>
    <row r="24" spans="1:80" ht="15" customHeight="1">
      <c r="A24" s="108"/>
      <c r="B24" s="153"/>
      <c r="C24" s="154"/>
      <c r="D24" s="155"/>
      <c r="E24" s="156"/>
      <c r="F24" s="154"/>
      <c r="G24" s="157"/>
      <c r="H24" s="158"/>
      <c r="I24" s="154"/>
      <c r="J24" s="157"/>
      <c r="K24" s="158"/>
      <c r="L24" s="154"/>
      <c r="M24" s="159"/>
      <c r="N24" s="153"/>
      <c r="O24" s="154"/>
      <c r="P24" s="155"/>
      <c r="Q24" s="156"/>
      <c r="R24" s="154"/>
      <c r="S24" s="157"/>
      <c r="T24" s="158"/>
      <c r="U24" s="154"/>
      <c r="V24" s="157"/>
      <c r="W24" s="158"/>
      <c r="X24" s="154"/>
      <c r="Y24" s="159"/>
      <c r="Z24" s="153"/>
      <c r="AA24" s="154"/>
      <c r="AB24" s="155"/>
      <c r="AC24" s="156"/>
      <c r="AD24" s="154"/>
      <c r="AE24" s="157"/>
      <c r="AF24" s="158"/>
      <c r="AG24" s="154"/>
      <c r="AH24" s="155"/>
      <c r="AI24" s="156"/>
      <c r="AJ24" s="154"/>
      <c r="AK24" s="159"/>
      <c r="AL24" s="160">
        <v>1</v>
      </c>
      <c r="AM24" s="439"/>
    </row>
    <row r="25" spans="1:80" ht="15" customHeight="1">
      <c r="A25" s="108"/>
      <c r="B25" s="116" t="str">
        <f>IF($B$28="","",VLOOKUP($B$28,女子データ!$A$2:$E$90,5))</f>
        <v/>
      </c>
      <c r="C25" s="117" t="str">
        <f>IF($C$28="","",VLOOKUP($C$28,女子データ!$A$2:$E$90,5))</f>
        <v/>
      </c>
      <c r="D25" s="118" t="str">
        <f>IF($D$28="","",VLOOKUP($D$28,女子データ!$A$2:$E$90,5))</f>
        <v/>
      </c>
      <c r="E25" s="119" t="str">
        <f>IF($E$28="","",VLOOKUP($E$28,女子データ!$A$2:$E$90,5))</f>
        <v/>
      </c>
      <c r="F25" s="117" t="str">
        <f>IF($F$28="","",VLOOKUP($F$28,女子データ!$A$2:$E$90,5))</f>
        <v/>
      </c>
      <c r="G25" s="120" t="str">
        <f>IF($G$28="","",VLOOKUP($G$28,女子データ!$A$2:$E$90,5))</f>
        <v/>
      </c>
      <c r="H25" s="119" t="str">
        <f>IF($H$28="","",VLOOKUP($H$28,女子データ!$A$2:$E$90,5))</f>
        <v/>
      </c>
      <c r="I25" s="117" t="str">
        <f>IF($I$28="","",VLOOKUP($I$28,女子データ!$A$2:$E$90,5))</f>
        <v/>
      </c>
      <c r="J25" s="120" t="str">
        <f>IF($J$28="","",VLOOKUP($J$28,女子データ!$A$2:$E$90,5))</f>
        <v/>
      </c>
      <c r="K25" s="121" t="str">
        <f>IF($K$28="","",VLOOKUP($K$28,女子データ!$A$2:$E$90,5))</f>
        <v/>
      </c>
      <c r="L25" s="117" t="str">
        <f>IF($L$28="","",VLOOKUP($L$28,女子データ!$A$2:$E$90,5))</f>
        <v/>
      </c>
      <c r="M25" s="122" t="str">
        <f>IF($M$28="","",VLOOKUP($M$28,女子データ!$A$2:$E$90,5))</f>
        <v/>
      </c>
      <c r="N25" s="116" t="str">
        <f>IF($N$28="","",VLOOKUP($N$28,女子データ!$A$2:$E$90,5))</f>
        <v/>
      </c>
      <c r="O25" s="117">
        <f>IF($O$28="","",VLOOKUP($O$28,女子データ!$A$2:$E$90,5))</f>
        <v>2</v>
      </c>
      <c r="P25" s="118">
        <f>IF($P$28="","",VLOOKUP($P$28,女子データ!$A$2:$E$90,5))</f>
        <v>2</v>
      </c>
      <c r="Q25" s="119" t="str">
        <f>IF($Q$28="","",VLOOKUP($Q$28,女子データ!$A$2:$E$90,5))</f>
        <v/>
      </c>
      <c r="R25" s="117">
        <f>IF($R$28="","",VLOOKUP($R$28,女子データ!$A$2:$E$90,5))</f>
        <v>1</v>
      </c>
      <c r="S25" s="120">
        <f>IF($S$28="","",VLOOKUP($S$28,女子データ!$A$2:$E$90,5))</f>
        <v>1</v>
      </c>
      <c r="T25" s="119">
        <f>IF($T$28="","",VLOOKUP($T$28,女子データ!$A$2:$E$90,5))</f>
        <v>1</v>
      </c>
      <c r="U25" s="117">
        <f>IF($U$28="","",VLOOKUP($U$28,女子データ!$A$2:$E$90,5))</f>
        <v>1</v>
      </c>
      <c r="V25" s="120">
        <f>IF($V$28="","",VLOOKUP($V$28,女子データ!$A$2:$E$90,5))</f>
        <v>3</v>
      </c>
      <c r="W25" s="121">
        <f>IF($W$28="","",VLOOKUP($W$28,女子データ!$A$2:$E$90,5))</f>
        <v>2</v>
      </c>
      <c r="X25" s="117">
        <f>IF($X$28="","",VLOOKUP($X$28,女子データ!$A$2:$E$90,5))</f>
        <v>3</v>
      </c>
      <c r="Y25" s="122">
        <f>IF($Y$28="","",VLOOKUP($Y$28,女子データ!$A$2:$E$90,5))</f>
        <v>2</v>
      </c>
      <c r="Z25" s="116">
        <f>IF($Z$28="","",VLOOKUP($Z$28,女子データ!$A$2:$E$90,5))</f>
        <v>3</v>
      </c>
      <c r="AA25" s="117">
        <f>IF($AA$28="","",VLOOKUP($AA$28,女子データ!$A$2:$E$90,5))</f>
        <v>2</v>
      </c>
      <c r="AB25" s="118">
        <f>IF($AB$28="","",VLOOKUP($AB$28,女子データ!$A$2:$E$90,5))</f>
        <v>2</v>
      </c>
      <c r="AC25" s="119">
        <f>IF($AC$28="","",VLOOKUP($AC$28,女子データ!$A$2:$E$90,5))</f>
        <v>3</v>
      </c>
      <c r="AD25" s="117">
        <f>IF($AD$28="","",VLOOKUP($AD$28,女子データ!$A$2:$E$90,5))</f>
        <v>3</v>
      </c>
      <c r="AE25" s="120">
        <f>IF($AE$28="","",VLOOKUP($AE$28,女子データ!$A$2:$E$90,5))</f>
        <v>3</v>
      </c>
      <c r="AF25" s="119">
        <f>IF($AF$28="","",VLOOKUP($AF$28,女子データ!$A$2:$E$90,5))</f>
        <v>2</v>
      </c>
      <c r="AG25" s="117">
        <f>IF($AG$28="","",VLOOKUP($AG$28,女子データ!$A$2:$E$90,5))</f>
        <v>2</v>
      </c>
      <c r="AH25" s="120">
        <f>IF($AH$28="","",VLOOKUP($AH$28,女子データ!$A$2:$E$90,5))</f>
        <v>2</v>
      </c>
      <c r="AI25" s="119">
        <f>IF($AI$28="","",VLOOKUP($AI$28,女子データ!$A$2:$E$90,5))</f>
        <v>2</v>
      </c>
      <c r="AJ25" s="117">
        <f>IF($AJ$28="","",VLOOKUP($AJ$28,女子データ!$A$2:$E$90,5))</f>
        <v>3</v>
      </c>
      <c r="AK25" s="122">
        <f>IF($AK$28="","",VLOOKUP($AK$28,女子データ!$A$2:$E$90,5))</f>
        <v>3</v>
      </c>
      <c r="AL25" s="455" t="s">
        <v>8</v>
      </c>
      <c r="AM25" s="440"/>
    </row>
    <row r="26" spans="1:80" ht="71.25" customHeight="1">
      <c r="A26" s="108"/>
      <c r="B26" s="176" t="str">
        <f>IF($B$28="","",VLOOKUP($B$28,女子データ!$A$2:$E$90,4))</f>
        <v/>
      </c>
      <c r="C26" s="177" t="str">
        <f>IF($C$28="","",VLOOKUP($C$28,女子データ!$A$2:$E$90,4))</f>
        <v/>
      </c>
      <c r="D26" s="178" t="str">
        <f>IF($D$28="","",VLOOKUP($D$28,女子データ!$A$2:$E$90,4))</f>
        <v/>
      </c>
      <c r="E26" s="179" t="str">
        <f>IF($E$28="","",VLOOKUP($E$28,女子データ!$A$2:$E$90,4))</f>
        <v/>
      </c>
      <c r="F26" s="177" t="str">
        <f>IF($F$28="","",VLOOKUP($F$28,女子データ!$A$2:$E$90,4))</f>
        <v/>
      </c>
      <c r="G26" s="180" t="str">
        <f>IF($G$28="","",VLOOKUP($G$28,女子データ!$A$2:$E$90,4))</f>
        <v/>
      </c>
      <c r="H26" s="179" t="str">
        <f>IF($H$28="","",VLOOKUP($H$28,女子データ!$A$2:$E$90,4))</f>
        <v/>
      </c>
      <c r="I26" s="177" t="str">
        <f>IF($I$28="","",VLOOKUP($I$28,女子データ!$A$2:$E$90,4))</f>
        <v/>
      </c>
      <c r="J26" s="180" t="str">
        <f>IF($J$28="","",VLOOKUP($J$28,女子データ!$A$2:$E$90,4))</f>
        <v/>
      </c>
      <c r="K26" s="179" t="str">
        <f>IF($K$28="","",VLOOKUP($K$28,女子データ!$A$2:$E$90,4))</f>
        <v/>
      </c>
      <c r="L26" s="177" t="str">
        <f>IF($L$28="","",VLOOKUP($L$28,女子データ!$A$2:$E$90,4))</f>
        <v/>
      </c>
      <c r="M26" s="181" t="str">
        <f>IF($M$28="","",VLOOKUP($M$28,女子データ!$A$2:$E$90,4))</f>
        <v/>
      </c>
      <c r="N26" s="176" t="str">
        <f>IF($N$28="","",VLOOKUP($N$28,女子データ!$A$2:$E$90,4))</f>
        <v/>
      </c>
      <c r="O26" s="177" t="str">
        <f>IF($O$28="","",VLOOKUP($O$28,女子データ!$A$2:$E$90,4))</f>
        <v>田口　怜依</v>
      </c>
      <c r="P26" s="178" t="str">
        <f>IF($P$28="","",VLOOKUP($P$28,女子データ!$A$2:$E$90,4))</f>
        <v>吉田　夏都</v>
      </c>
      <c r="Q26" s="179" t="str">
        <f>IF($Q$28="","",VLOOKUP($Q$28,女子データ!$A$2:$E$90,4))</f>
        <v/>
      </c>
      <c r="R26" s="177" t="str">
        <f>IF($R$28="","",VLOOKUP($R$28,女子データ!$A$2:$E$90,4))</f>
        <v>村岡　麟</v>
      </c>
      <c r="S26" s="180" t="str">
        <f>IF($S$28="","",VLOOKUP($S$28,女子データ!$A$2:$E$90,4))</f>
        <v>藤原　望咲</v>
      </c>
      <c r="T26" s="179" t="str">
        <f>IF($T$28="","",VLOOKUP($T$28,女子データ!$A$2:$E$90,4))</f>
        <v>刈屋　夏美</v>
      </c>
      <c r="U26" s="177" t="str">
        <f>IF($U$28="","",VLOOKUP($U$28,女子データ!$A$2:$E$90,4))</f>
        <v>秋保　実風</v>
      </c>
      <c r="V26" s="180" t="str">
        <f>IF($V$28="","",VLOOKUP($V$28,女子データ!$A$2:$E$90,4))</f>
        <v>熊坂　亜海</v>
      </c>
      <c r="W26" s="179" t="str">
        <f>IF($W$28="","",VLOOKUP($W$28,女子データ!$A$2:$E$90,4))</f>
        <v>瀧本　美月</v>
      </c>
      <c r="X26" s="177" t="str">
        <f>IF($X$28="","",VLOOKUP($X$28,女子データ!$A$2:$E$90,4))</f>
        <v>松井　翔那</v>
      </c>
      <c r="Y26" s="181" t="str">
        <f>IF($Y$28="","",VLOOKUP($Y$28,女子データ!$A$2:$E$90,4))</f>
        <v>玉置　七海</v>
      </c>
      <c r="Z26" s="176" t="str">
        <f>IF($Z$28="","",VLOOKUP($Z$28,女子データ!$A$2:$E$90,4))</f>
        <v>菅野　菜々子</v>
      </c>
      <c r="AA26" s="177" t="str">
        <f>IF($AA$28="","",VLOOKUP($AA$28,女子データ!$A$2:$E$90,4))</f>
        <v>土井　梨央</v>
      </c>
      <c r="AB26" s="178" t="str">
        <f>IF($AB$28="","",VLOOKUP($AB$28,女子データ!$A$2:$E$90,4))</f>
        <v>小林　千笑</v>
      </c>
      <c r="AC26" s="179" t="str">
        <f>IF($AC$28="","",VLOOKUP($AC$28,女子データ!$A$2:$E$90,4))</f>
        <v>浦野　舞子</v>
      </c>
      <c r="AD26" s="177" t="str">
        <f>IF($AD$28="","",VLOOKUP($AD$28,女子データ!$A$2:$E$90,4))</f>
        <v>山本　麻由</v>
      </c>
      <c r="AE26" s="180" t="str">
        <f>IF($AE$28="","",VLOOKUP($AE$28,女子データ!$A$2:$E$90,4))</f>
        <v>赤石　樹理奈</v>
      </c>
      <c r="AF26" s="179" t="str">
        <f>IF($AF$28="","",VLOOKUP($AF$28,女子データ!$A$2:$E$90,4))</f>
        <v>米田　美羽</v>
      </c>
      <c r="AG26" s="177" t="str">
        <f>IF($AG$28="","",VLOOKUP($AG$28,女子データ!$A$2:$E$90,4))</f>
        <v>佐藤　礼奈</v>
      </c>
      <c r="AH26" s="180" t="str">
        <f>IF($AH$28="","",VLOOKUP($AH$28,女子データ!$A$2:$E$90,4))</f>
        <v>結城　一華</v>
      </c>
      <c r="AI26" s="182" t="str">
        <f>IF($AI$28="","",VLOOKUP($AI$28,女子データ!$A$2:$E$90,4))</f>
        <v>本多　佑名</v>
      </c>
      <c r="AJ26" s="177" t="str">
        <f>IF($AJ$28="","",VLOOKUP($AJ$28,女子データ!$A$2:$E$90,4))</f>
        <v>奥田　詩音</v>
      </c>
      <c r="AK26" s="181" t="str">
        <f>IF($AK$28="","",VLOOKUP($AK$28,女子データ!$A$2:$E$90,4))</f>
        <v>清野　彩月</v>
      </c>
      <c r="AL26" s="456" t="s">
        <v>5</v>
      </c>
      <c r="AM26" s="457"/>
      <c r="AN26" s="3" ph="1"/>
      <c r="AP26" s="3" ph="1"/>
      <c r="AQ26" s="3" ph="1"/>
      <c r="AR26" s="3" ph="1"/>
      <c r="AZ26" s="3" ph="1"/>
      <c r="BA26" s="3" ph="1"/>
      <c r="BB26" s="3" ph="1"/>
      <c r="BC26" s="3" ph="1"/>
      <c r="BD26" s="3" ph="1"/>
      <c r="BE26" s="3" ph="1"/>
      <c r="BF26" s="3" ph="1"/>
      <c r="BG26" s="3" ph="1"/>
      <c r="BH26" s="3" ph="1"/>
      <c r="BI26" s="3" ph="1"/>
      <c r="BJ26" s="3" ph="1"/>
      <c r="BK26" s="3" ph="1"/>
      <c r="BL26" s="3" ph="1"/>
      <c r="BM26" s="3" ph="1"/>
      <c r="BN26" s="3" ph="1"/>
      <c r="BO26" s="3" ph="1"/>
      <c r="BP26" s="3" ph="1"/>
      <c r="BQ26" s="3" ph="1"/>
      <c r="BR26" s="3" ph="1"/>
      <c r="BS26" s="3" ph="1"/>
      <c r="BT26" s="3" ph="1"/>
      <c r="BU26" s="3" ph="1"/>
      <c r="BV26" s="3" ph="1"/>
      <c r="BW26" s="3" ph="1"/>
      <c r="BX26" s="3" ph="1"/>
      <c r="BY26" s="3" ph="1"/>
      <c r="CB26" s="3" ph="1"/>
    </row>
    <row r="27" spans="1:80" ht="26.25" customHeight="1">
      <c r="A27" s="108"/>
      <c r="B27" s="176" t="str">
        <f>IF($B$28="","",VLOOKUP($B$28,女子データ!$A$2:$E$90,2))</f>
        <v/>
      </c>
      <c r="C27" s="177" t="str">
        <f>IF($C$28="","",VLOOKUP($C$28,女子データ!$A$2:$E$90,2))</f>
        <v/>
      </c>
      <c r="D27" s="178" t="str">
        <f>IF($D$28="","",VLOOKUP($D$28,女子データ!$A$2:$E$90,2))</f>
        <v/>
      </c>
      <c r="E27" s="179" t="str">
        <f>IF($E$28="","",VLOOKUP($E$28,女子データ!$A$2:$E$90,2))</f>
        <v/>
      </c>
      <c r="F27" s="177" t="str">
        <f>IF($F$28="","",VLOOKUP($F$28,女子データ!$A$2:$E$90,2))</f>
        <v/>
      </c>
      <c r="G27" s="180" t="str">
        <f>IF($G$28="","",VLOOKUP($G$28,女子データ!$A$2:$E$90,2))</f>
        <v/>
      </c>
      <c r="H27" s="179" t="str">
        <f>IF($H$28="","",VLOOKUP($H$28,女子データ!$A$2:$E$90,2))</f>
        <v/>
      </c>
      <c r="I27" s="177" t="str">
        <f>IF($I$28="","",VLOOKUP($I$28,女子データ!$A$2:$E$90,2))</f>
        <v/>
      </c>
      <c r="J27" s="180" t="str">
        <f>IF($J$28="","",VLOOKUP($J$28,女子データ!$A$2:$E$90,2))</f>
        <v/>
      </c>
      <c r="K27" s="182" t="str">
        <f>IF($K$28="","",VLOOKUP($K$28,女子データ!$A$2:$E$90,2))</f>
        <v/>
      </c>
      <c r="L27" s="177" t="str">
        <f>IF($L$28="","",VLOOKUP($L$28,女子データ!$A$2:$E$90,2))</f>
        <v/>
      </c>
      <c r="M27" s="181" t="str">
        <f>IF($M$28="","",VLOOKUP($M$28,女子データ!$A$2:$E$90,2))</f>
        <v/>
      </c>
      <c r="N27" s="176" t="str">
        <f>IF($N$28="","",VLOOKUP($N$28,女子データ!$A$2:$E$90,2))</f>
        <v/>
      </c>
      <c r="O27" s="177" t="str">
        <f>IF($O$28="","",VLOOKUP($O$28,女子データ!$A$2:$E$90,2))</f>
        <v>足寄</v>
      </c>
      <c r="P27" s="178" t="str">
        <f>IF($P$28="","",VLOOKUP($P$28,女子データ!$A$2:$E$90,2))</f>
        <v>足寄</v>
      </c>
      <c r="Q27" s="179" t="str">
        <f>IF($Q$28="","",VLOOKUP($Q$28,女子データ!$A$2:$E$90,2))</f>
        <v/>
      </c>
      <c r="R27" s="177" t="str">
        <f>IF($R$28="","",VLOOKUP($R$28,女子データ!$A$2:$E$90,2))</f>
        <v>足寄</v>
      </c>
      <c r="S27" s="180" t="str">
        <f>IF($S$28="","",VLOOKUP($S$28,女子データ!$A$2:$E$90,2))</f>
        <v>足寄</v>
      </c>
      <c r="T27" s="179" t="str">
        <f>IF($T$28="","",VLOOKUP($T$28,女子データ!$A$2:$E$90,2))</f>
        <v>足寄</v>
      </c>
      <c r="U27" s="177" t="str">
        <f>IF($U$28="","",VLOOKUP($U$28,女子データ!$A$2:$E$90,2))</f>
        <v>足寄</v>
      </c>
      <c r="V27" s="180" t="str">
        <f>IF($V$28="","",VLOOKUP($V$28,女子データ!$A$2:$E$90,2))</f>
        <v>足寄</v>
      </c>
      <c r="W27" s="182" t="str">
        <f>IF($W$28="","",VLOOKUP($W$28,女子データ!$A$2:$E$90,2))</f>
        <v>足寄</v>
      </c>
      <c r="X27" s="177" t="str">
        <f>IF($X$28="","",VLOOKUP($X$28,女子データ!$A$2:$E$90,2))</f>
        <v>足寄</v>
      </c>
      <c r="Y27" s="181" t="str">
        <f>IF($Y$28="","",VLOOKUP($Y$28,女子データ!$A$2:$E$90,2))</f>
        <v>足寄</v>
      </c>
      <c r="Z27" s="176" t="str">
        <f>IF($Z$28="","",VLOOKUP($Z$28,女子データ!$A$2:$E$90,2))</f>
        <v>足寄</v>
      </c>
      <c r="AA27" s="177" t="str">
        <f>IF($AA$28="","",VLOOKUP($AA$28,女子データ!$A$2:$E$90,2))</f>
        <v>緑陽</v>
      </c>
      <c r="AB27" s="177" t="str">
        <f>IF($AB$28="","",VLOOKUP($AB$28,女子データ!$A$2:$E$90,2))</f>
        <v>緑陽</v>
      </c>
      <c r="AC27" s="179" t="str">
        <f>IF($AC$28="","",VLOOKUP($AC$28,女子データ!$A$2:$E$90,2))</f>
        <v>緑陽</v>
      </c>
      <c r="AD27" s="177" t="str">
        <f>IF($AD$28="","",VLOOKUP($AD$28,女子データ!$A$2:$E$90,2))</f>
        <v>大谷</v>
      </c>
      <c r="AE27" s="180" t="str">
        <f>IF($AE$28="","",VLOOKUP($AE$28,女子データ!$A$2:$E$90,2))</f>
        <v>大谷</v>
      </c>
      <c r="AF27" s="179" t="str">
        <f>IF($AF$28="","",VLOOKUP($AF$28,女子データ!$A$2:$E$90,2))</f>
        <v>大谷</v>
      </c>
      <c r="AG27" s="177" t="str">
        <f>IF($AG$28="","",VLOOKUP($AG$28,女子データ!$A$2:$E$90,2))</f>
        <v>大谷</v>
      </c>
      <c r="AH27" s="180" t="str">
        <f>IF($AH$28="","",VLOOKUP($AH$28,女子データ!$A$2:$E$90,2))</f>
        <v>大谷</v>
      </c>
      <c r="AI27" s="182" t="str">
        <f>IF($AI$28="","",VLOOKUP($AI$28,女子データ!$A$2:$E$90,2))</f>
        <v>大谷</v>
      </c>
      <c r="AJ27" s="177" t="str">
        <f>IF($AJ$28="","",VLOOKUP($AJ$28,女子データ!$A$2:$E$90,2))</f>
        <v>南商業</v>
      </c>
      <c r="AK27" s="181" t="str">
        <f>IF($AK$28="","",VLOOKUP($AK$28,女子データ!$A$2:$E$90,2))</f>
        <v>南商業</v>
      </c>
      <c r="AL27" s="433" t="s">
        <v>3</v>
      </c>
      <c r="AM27" s="437"/>
    </row>
    <row r="28" spans="1:80" ht="15" customHeight="1">
      <c r="A28" s="108"/>
      <c r="B28" s="137"/>
      <c r="C28" s="138"/>
      <c r="D28" s="139"/>
      <c r="E28" s="140"/>
      <c r="F28" s="138"/>
      <c r="G28" s="141"/>
      <c r="H28" s="142"/>
      <c r="I28" s="138"/>
      <c r="J28" s="141"/>
      <c r="K28" s="142"/>
      <c r="L28" s="138"/>
      <c r="M28" s="143"/>
      <c r="N28" s="137"/>
      <c r="O28" s="138">
        <v>58</v>
      </c>
      <c r="P28" s="139">
        <v>57</v>
      </c>
      <c r="Q28" s="140"/>
      <c r="R28" s="138">
        <v>56</v>
      </c>
      <c r="S28" s="141">
        <v>55</v>
      </c>
      <c r="T28" s="142">
        <v>54</v>
      </c>
      <c r="U28" s="138">
        <v>53</v>
      </c>
      <c r="V28" s="141">
        <v>52</v>
      </c>
      <c r="W28" s="142">
        <v>51</v>
      </c>
      <c r="X28" s="138">
        <v>50</v>
      </c>
      <c r="Y28" s="143">
        <v>49</v>
      </c>
      <c r="Z28" s="137">
        <v>48</v>
      </c>
      <c r="AA28" s="138">
        <v>47</v>
      </c>
      <c r="AB28" s="139">
        <v>46</v>
      </c>
      <c r="AC28" s="140">
        <v>45</v>
      </c>
      <c r="AD28" s="138">
        <v>44</v>
      </c>
      <c r="AE28" s="141">
        <v>43</v>
      </c>
      <c r="AF28" s="142">
        <v>42</v>
      </c>
      <c r="AG28" s="138">
        <v>41</v>
      </c>
      <c r="AH28" s="139">
        <v>40</v>
      </c>
      <c r="AI28" s="140">
        <v>39</v>
      </c>
      <c r="AJ28" s="138">
        <v>38</v>
      </c>
      <c r="AK28" s="143">
        <v>37</v>
      </c>
      <c r="AL28" s="455" t="s">
        <v>1</v>
      </c>
      <c r="AM28" s="440"/>
    </row>
    <row r="29" spans="1:80" ht="15" customHeight="1">
      <c r="A29" s="108"/>
      <c r="B29" s="433" t="s">
        <v>267</v>
      </c>
      <c r="C29" s="434"/>
      <c r="D29" s="436"/>
      <c r="E29" s="435" t="s">
        <v>266</v>
      </c>
      <c r="F29" s="434"/>
      <c r="G29" s="436"/>
      <c r="H29" s="435" t="s">
        <v>265</v>
      </c>
      <c r="I29" s="434"/>
      <c r="J29" s="436"/>
      <c r="K29" s="435" t="s">
        <v>264</v>
      </c>
      <c r="L29" s="434"/>
      <c r="M29" s="437"/>
      <c r="N29" s="433" t="s">
        <v>267</v>
      </c>
      <c r="O29" s="434"/>
      <c r="P29" s="436"/>
      <c r="Q29" s="435" t="s">
        <v>266</v>
      </c>
      <c r="R29" s="434"/>
      <c r="S29" s="436"/>
      <c r="T29" s="435" t="s">
        <v>265</v>
      </c>
      <c r="U29" s="434"/>
      <c r="V29" s="436"/>
      <c r="W29" s="435" t="s">
        <v>264</v>
      </c>
      <c r="X29" s="434"/>
      <c r="Y29" s="437"/>
      <c r="Z29" s="433" t="s">
        <v>267</v>
      </c>
      <c r="AA29" s="434"/>
      <c r="AB29" s="436"/>
      <c r="AC29" s="435" t="s">
        <v>266</v>
      </c>
      <c r="AD29" s="434"/>
      <c r="AE29" s="436"/>
      <c r="AF29" s="435" t="s">
        <v>265</v>
      </c>
      <c r="AG29" s="434"/>
      <c r="AH29" s="436"/>
      <c r="AI29" s="435" t="s">
        <v>264</v>
      </c>
      <c r="AJ29" s="434"/>
      <c r="AK29" s="437"/>
      <c r="AL29" s="455" t="s">
        <v>7</v>
      </c>
      <c r="AM29" s="440"/>
    </row>
    <row r="30" spans="1:80" ht="15" customHeight="1" thickBot="1">
      <c r="A30" s="108"/>
      <c r="B30" s="450">
        <v>6</v>
      </c>
      <c r="C30" s="451"/>
      <c r="D30" s="451"/>
      <c r="E30" s="451"/>
      <c r="F30" s="451"/>
      <c r="G30" s="451"/>
      <c r="H30" s="451"/>
      <c r="I30" s="451"/>
      <c r="J30" s="451"/>
      <c r="K30" s="451"/>
      <c r="L30" s="451"/>
      <c r="M30" s="452"/>
      <c r="N30" s="450">
        <v>5</v>
      </c>
      <c r="O30" s="451"/>
      <c r="P30" s="451"/>
      <c r="Q30" s="451"/>
      <c r="R30" s="451"/>
      <c r="S30" s="451"/>
      <c r="T30" s="451"/>
      <c r="U30" s="451"/>
      <c r="V30" s="451"/>
      <c r="W30" s="451"/>
      <c r="X30" s="451"/>
      <c r="Y30" s="452"/>
      <c r="Z30" s="450">
        <v>4</v>
      </c>
      <c r="AA30" s="451"/>
      <c r="AB30" s="451"/>
      <c r="AC30" s="451"/>
      <c r="AD30" s="451"/>
      <c r="AE30" s="451"/>
      <c r="AF30" s="451"/>
      <c r="AG30" s="451"/>
      <c r="AH30" s="451"/>
      <c r="AI30" s="451"/>
      <c r="AJ30" s="451"/>
      <c r="AK30" s="452"/>
      <c r="AL30" s="450" t="s">
        <v>223</v>
      </c>
      <c r="AM30" s="452"/>
    </row>
    <row r="50" spans="2:40" ht="15" customHeight="1">
      <c r="B50" s="3" ph="1"/>
      <c r="C50" s="3" ph="1"/>
      <c r="D50" s="3" ph="1"/>
      <c r="E50" s="3" ph="1"/>
      <c r="F50" s="3" ph="1"/>
      <c r="G50" s="3" ph="1"/>
      <c r="H50" s="3" ph="1"/>
      <c r="I50" s="3" ph="1"/>
      <c r="J50" s="3" ph="1"/>
      <c r="K50" s="3" ph="1"/>
      <c r="L50" s="3" ph="1"/>
      <c r="M50" s="3" ph="1"/>
      <c r="N50" s="3" ph="1"/>
      <c r="O50" s="3" ph="1"/>
      <c r="P50" s="3" ph="1"/>
      <c r="Q50" s="3" ph="1"/>
      <c r="R50" s="3" ph="1"/>
      <c r="S50" s="3" ph="1"/>
      <c r="T50" s="3" ph="1"/>
      <c r="U50" s="3" ph="1"/>
      <c r="V50" s="3" ph="1"/>
      <c r="W50" s="3" ph="1"/>
      <c r="X50" s="3" ph="1"/>
      <c r="Y50" s="3" ph="1"/>
      <c r="Z50" s="3" ph="1"/>
      <c r="AA50" s="3" ph="1"/>
      <c r="AB50" s="3" ph="1"/>
      <c r="AC50" s="3" ph="1"/>
      <c r="AD50" s="3" ph="1"/>
      <c r="AE50" s="3" ph="1"/>
      <c r="AF50" s="3" ph="1"/>
      <c r="AG50" s="3" ph="1"/>
      <c r="AH50" s="3" ph="1"/>
      <c r="AI50" s="3" ph="1"/>
      <c r="AJ50" s="3" ph="1"/>
      <c r="AK50" s="3" ph="1"/>
      <c r="AN50" s="3" ph="1"/>
    </row>
  </sheetData>
  <mergeCells count="30">
    <mergeCell ref="AL26:AM26"/>
    <mergeCell ref="AL27:AM27"/>
    <mergeCell ref="AM21:AM24"/>
    <mergeCell ref="AL3:AM3"/>
    <mergeCell ref="AL4:AM8"/>
    <mergeCell ref="AL9:AM9"/>
    <mergeCell ref="AL25:AM25"/>
    <mergeCell ref="AL10:AM10"/>
    <mergeCell ref="AM11:AM14"/>
    <mergeCell ref="AL15:AM15"/>
    <mergeCell ref="AM16:AM19"/>
    <mergeCell ref="AL20:AM20"/>
    <mergeCell ref="AL30:AM30"/>
    <mergeCell ref="AL28:AM28"/>
    <mergeCell ref="AL29:AM29"/>
    <mergeCell ref="AF29:AH29"/>
    <mergeCell ref="AI29:AK29"/>
    <mergeCell ref="N30:Y30"/>
    <mergeCell ref="Z30:AK30"/>
    <mergeCell ref="K29:M29"/>
    <mergeCell ref="AC29:AE29"/>
    <mergeCell ref="N29:P29"/>
    <mergeCell ref="Q29:S29"/>
    <mergeCell ref="T29:V29"/>
    <mergeCell ref="W29:Y29"/>
    <mergeCell ref="Z29:AB29"/>
    <mergeCell ref="B30:M30"/>
    <mergeCell ref="B29:D29"/>
    <mergeCell ref="E29:G29"/>
    <mergeCell ref="H29:J29"/>
  </mergeCells>
  <phoneticPr fontId="24"/>
  <conditionalFormatting sqref="N3:AK3">
    <cfRule type="cellIs" dxfId="3" priority="1" operator="equal">
      <formula>3</formula>
    </cfRule>
    <cfRule type="cellIs" dxfId="2" priority="2" operator="between">
      <formula>4</formula>
      <formula>6</formula>
    </cfRule>
    <cfRule type="cellIs" dxfId="1" priority="3" operator="equal">
      <formula>2</formula>
    </cfRule>
    <cfRule type="cellIs" dxfId="0" priority="4" operator="equal">
      <formula>1</formula>
    </cfRule>
  </conditionalFormatting>
  <dataValidations count="1">
    <dataValidation type="list" allowBlank="1" showInputMessage="1" showErrorMessage="1" sqref="B21:AK24 B4:AK8 B11:AK14 B16:AK19">
      <formula1>"○,×"</formula1>
    </dataValidation>
  </dataValidations>
  <printOptions horizontalCentered="1" verticalCentered="1"/>
  <pageMargins left="0.59055118110236227" right="0.59055118110236227" top="0.78740157480314965" bottom="0.78740157480314965" header="0.31496062992125984" footer="0.31496062992125984"/>
  <pageSetup paperSize="9" scale="98" orientation="landscape" horizontalDpi="4294967293" r:id="rId1"/>
  <headerFooter>
    <oddFooter>&amp;C８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8</vt:i4>
      </vt:variant>
    </vt:vector>
  </HeadingPairs>
  <TitlesOfParts>
    <vt:vector size="28" baseType="lpstr">
      <vt:lpstr>男子データ</vt:lpstr>
      <vt:lpstr>女子データ</vt:lpstr>
      <vt:lpstr>団体(男子)データ</vt:lpstr>
      <vt:lpstr>団体(女子)データ</vt:lpstr>
      <vt:lpstr>P4参加校</vt:lpstr>
      <vt:lpstr>P5名簿女</vt:lpstr>
      <vt:lpstr>P6名簿男</vt:lpstr>
      <vt:lpstr>P7女個①</vt:lpstr>
      <vt:lpstr>P8女個②</vt:lpstr>
      <vt:lpstr>P9男個①</vt:lpstr>
      <vt:lpstr>P10男個②</vt:lpstr>
      <vt:lpstr>P11女団予①</vt:lpstr>
      <vt:lpstr>P12女団予②</vt:lpstr>
      <vt:lpstr>P13男団予①</vt:lpstr>
      <vt:lpstr>P14男団予②</vt:lpstr>
      <vt:lpstr>P15女団決</vt:lpstr>
      <vt:lpstr>P16男団決</vt:lpstr>
      <vt:lpstr>P17成績</vt:lpstr>
      <vt:lpstr>P１8栄光団体</vt:lpstr>
      <vt:lpstr>P１9栄光個人</vt:lpstr>
      <vt:lpstr>P11女団予①!Print_Area</vt:lpstr>
      <vt:lpstr>P12女団予②!Print_Area</vt:lpstr>
      <vt:lpstr>P13男団予①!Print_Area</vt:lpstr>
      <vt:lpstr>P14男団予②!Print_Area</vt:lpstr>
      <vt:lpstr>P6名簿男!Print_Area</vt:lpstr>
      <vt:lpstr>男子データ!Print_Area</vt:lpstr>
      <vt:lpstr>女子データ!Print_Titles</vt:lpstr>
      <vt:lpstr>男子データ!Print_Titles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minami</dc:creator>
  <cp:lastModifiedBy>y-yamada</cp:lastModifiedBy>
  <cp:lastPrinted>2019-05-21T11:29:26Z</cp:lastPrinted>
  <dcterms:created xsi:type="dcterms:W3CDTF">2009-01-26T00:47:43Z</dcterms:created>
  <dcterms:modified xsi:type="dcterms:W3CDTF">2019-05-21T13:57:24Z</dcterms:modified>
</cp:coreProperties>
</file>